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lenovo L3\Desktop\"/>
    </mc:Choice>
  </mc:AlternateContent>
  <xr:revisionPtr revIDLastSave="0" documentId="13_ncr:1_{43801F17-082F-4056-B238-C85A411964A3}" xr6:coauthVersionLast="47" xr6:coauthVersionMax="47" xr10:uidLastSave="{00000000-0000-0000-0000-000000000000}"/>
  <bookViews>
    <workbookView xWindow="-120" yWindow="-120" windowWidth="20730" windowHeight="11310" tabRatio="597" activeTab="1" xr2:uid="{00000000-000D-0000-FFFF-FFFF00000000}"/>
  </bookViews>
  <sheets>
    <sheet name="Sheet1" sheetId="16" r:id="rId1"/>
    <sheet name="سهام" sheetId="1" r:id="rId2"/>
    <sheet name="تبعی" sheetId="2" state="hidden" r:id="rId3"/>
    <sheet name=" تعدیل قیمت " sheetId="4" state="hidden" r:id="rId4"/>
    <sheet name="گواهی سپرده " sheetId="5" state="hidden" r:id="rId5"/>
    <sheet name="سپرده" sheetId="6" r:id="rId6"/>
    <sheet name="سود اوراق بهادار و سپرده بانکی " sheetId="18" r:id="rId7"/>
    <sheet name="درآمد ناشی از تغییر قیمت اوراق " sheetId="9" r:id="rId8"/>
    <sheet name="درآمد سود سهام" sheetId="21" r:id="rId9"/>
    <sheet name="درآمد ناشی از فروش " sheetId="10" r:id="rId10"/>
    <sheet name="سرمایه‌گذاری در سهام " sheetId="11" r:id="rId11"/>
    <sheet name="درآمد سپرده بانکی " sheetId="19" r:id="rId12"/>
    <sheet name="سایر درآمدها" sheetId="22" r:id="rId13"/>
    <sheet name="جمع درآمدها" sheetId="15" r:id="rId14"/>
    <sheet name="سایر درآمدها " sheetId="14" state="hidden" r:id="rId15"/>
  </sheets>
  <definedNames>
    <definedName name="_xlnm.Print_Area" localSheetId="13">'جمع درآمدها'!$A$1:$I$13</definedName>
    <definedName name="_xlnm.Print_Area" localSheetId="11">'درآمد سپرده بانکی '!$A$1:$K$25</definedName>
    <definedName name="_xlnm.Print_Area" localSheetId="8">'درآمد سود سهام'!$A$1:$S$22</definedName>
    <definedName name="_xlnm.Print_Area" localSheetId="7">'درآمد ناشی از تغییر قیمت اوراق '!$A$1:$Q$22</definedName>
    <definedName name="_xlnm.Print_Area" localSheetId="9">'درآمد ناشی از فروش '!$A$1:$Q$24</definedName>
    <definedName name="_xlnm.Print_Area" localSheetId="14">'سایر درآمدها '!$A$1:$F$11</definedName>
    <definedName name="_xlnm.Print_Area" localSheetId="5">سپرده!$A$1:$V$51</definedName>
    <definedName name="_xlnm.Print_Area" localSheetId="10">'سرمایه‌گذاری در سهام '!$A$1:$U$26</definedName>
    <definedName name="_xlnm.Print_Area" localSheetId="1">سهام!$A$1:$Z$30</definedName>
    <definedName name="_xlnm.Print_Area" localSheetId="6">'سود اوراق بهادار و سپرده بانکی '!$A$1:$S$31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5" l="1"/>
  <c r="I24" i="19"/>
  <c r="E24" i="19"/>
  <c r="S25" i="11"/>
  <c r="Q25" i="11"/>
  <c r="O25" i="11"/>
  <c r="M25" i="11"/>
  <c r="I25" i="11"/>
  <c r="G25" i="11"/>
  <c r="E25" i="11"/>
  <c r="Q24" i="10"/>
  <c r="O24" i="10"/>
  <c r="M24" i="10"/>
  <c r="K24" i="10"/>
  <c r="I24" i="10"/>
  <c r="G24" i="10"/>
  <c r="E24" i="10"/>
  <c r="C24" i="10"/>
  <c r="S21" i="21"/>
  <c r="Q21" i="21"/>
  <c r="O21" i="21"/>
  <c r="Q22" i="9"/>
  <c r="O22" i="9"/>
  <c r="M22" i="9"/>
  <c r="K22" i="9"/>
  <c r="I22" i="9"/>
  <c r="G22" i="9"/>
  <c r="E22" i="9"/>
  <c r="C22" i="9"/>
  <c r="S25" i="18"/>
  <c r="O25" i="18"/>
  <c r="M25" i="18"/>
  <c r="I25" i="18"/>
  <c r="R51" i="6"/>
  <c r="P51" i="6"/>
  <c r="N51" i="6"/>
  <c r="L51" i="6"/>
  <c r="W27" i="1"/>
  <c r="U27" i="1"/>
  <c r="O27" i="1"/>
  <c r="K27" i="1"/>
  <c r="G27" i="1"/>
  <c r="E27" i="1"/>
  <c r="C27" i="1"/>
  <c r="D11" i="15" l="1"/>
  <c r="C25" i="11"/>
  <c r="M21" i="21"/>
  <c r="K21" i="21"/>
  <c r="I21" i="21"/>
  <c r="L6" i="6" l="1"/>
  <c r="B10" i="15" l="1"/>
  <c r="A4" i="10" l="1"/>
  <c r="R6" i="6"/>
  <c r="B4" i="6"/>
  <c r="K24" i="19" l="1"/>
  <c r="G24" i="19"/>
  <c r="A2" i="10" l="1"/>
  <c r="A2" i="11" s="1"/>
  <c r="A2" i="19" s="1"/>
  <c r="A4" i="18" l="1"/>
  <c r="F30" i="11" l="1"/>
  <c r="F10" i="14" l="1"/>
  <c r="F11" i="14" l="1"/>
  <c r="D11" i="14"/>
  <c r="B4" i="14"/>
  <c r="A4" i="11"/>
  <c r="A4" i="22" s="1"/>
  <c r="A4" i="15" l="1"/>
  <c r="A4" i="19"/>
  <c r="H11" i="15"/>
</calcChain>
</file>

<file path=xl/sharedStrings.xml><?xml version="1.0" encoding="utf-8"?>
<sst xmlns="http://schemas.openxmlformats.org/spreadsheetml/2006/main" count="931" uniqueCount="214">
  <si>
    <t>صندوق بازارگردانی اختصاصی خلیج فارس</t>
  </si>
  <si>
    <t>صورت وضعیت پورتفوی</t>
  </si>
  <si>
    <t>برای ماه منتهی به 1398/06/31</t>
  </si>
  <si>
    <t>نام شرکت</t>
  </si>
  <si>
    <t>1398/05/31</t>
  </si>
  <si>
    <t>تغییرات طی دوره</t>
  </si>
  <si>
    <t>1398/06/31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</si>
  <si>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</si>
  <si>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</si>
  <si>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</si>
  <si>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</si>
  <si>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</si>
  <si>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</si>
  <si>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</si>
  <si>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</si>
  <si>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</si>
  <si>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</si>
  <si>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</si>
  <si>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</si>
  <si>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 xml:space="preserve">بورسی یا فرابورسی </t>
  </si>
  <si>
    <t>تاریخ سر رسید</t>
  </si>
  <si>
    <t>نرخ سود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</si>
  <si>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</si>
  <si>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</si>
  <si>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</si>
  <si>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</si>
  <si>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</si>
  <si>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</si>
  <si>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</si>
  <si>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</si>
  <si>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</si>
  <si>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</si>
  <si>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</si>
  <si>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</si>
  <si>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</si>
  <si>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</si>
  <si>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</si>
  <si>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</si>
  <si>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</si>
  <si>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</si>
  <si>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سپرده کوتاه مدت</t>
  </si>
  <si>
    <t>صورت وضعیت درآمدها</t>
  </si>
  <si>
    <t>طی ماه</t>
  </si>
  <si>
    <t>از ابتدای سال مالی تا پایان ماه</t>
  </si>
  <si>
    <t>توضیحات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</si>
  <si>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</si>
  <si>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</si>
  <si>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</si>
  <si>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</si>
  <si>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</si>
  <si>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</si>
  <si>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</si>
  <si>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</si>
  <si>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</si>
  <si>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</si>
  <si>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</si>
  <si>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</si>
  <si>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</si>
  <si>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>1398/12/29</t>
  </si>
  <si>
    <t>توسعه‌معادن‌وفلزات‌</t>
  </si>
  <si>
    <t>توکا رنگ فولاد سپاهان</t>
  </si>
  <si>
    <t>سرمایه‌گذاری‌توکافولاد(هلدینگ</t>
  </si>
  <si>
    <t>فرآورده‌های‌نسوزآذر</t>
  </si>
  <si>
    <t>فولاد افزا سپاهان</t>
  </si>
  <si>
    <t>فولاد امیرکبیرکاشان</t>
  </si>
  <si>
    <t>فولاد مبارکه اصفهان</t>
  </si>
  <si>
    <t>فولاد هرمزگان جنوب</t>
  </si>
  <si>
    <t>معدنی و صنعتی گل گهر</t>
  </si>
  <si>
    <t>معدنی‌وصنعتی‌چادرملو</t>
  </si>
  <si>
    <t>توکاریل</t>
  </si>
  <si>
    <t>تولیدی و خدمات صنایع نسوز توکا</t>
  </si>
  <si>
    <t>حمل‌ونقل‌توکا</t>
  </si>
  <si>
    <t>آسیا سیر ارس</t>
  </si>
  <si>
    <t>بانک صادرات سی و سه پل</t>
  </si>
  <si>
    <t>بانک صادرات سی وسه پل</t>
  </si>
  <si>
    <t>0115209000001</t>
  </si>
  <si>
    <t>0115209029004</t>
  </si>
  <si>
    <t>0115208985004</t>
  </si>
  <si>
    <t>0115208987000</t>
  </si>
  <si>
    <t>0115208988009</t>
  </si>
  <si>
    <t>0115208991006</t>
  </si>
  <si>
    <t>0115208996007</t>
  </si>
  <si>
    <t>0115209024003</t>
  </si>
  <si>
    <t>0115209004004</t>
  </si>
  <si>
    <t>0115209008007</t>
  </si>
  <si>
    <t>0115209013000</t>
  </si>
  <si>
    <t>0115209017003</t>
  </si>
  <si>
    <t>0115209018001</t>
  </si>
  <si>
    <t>0115209021009</t>
  </si>
  <si>
    <t>0216467159005</t>
  </si>
  <si>
    <t>0216467160006</t>
  </si>
  <si>
    <t>0216467161004</t>
  </si>
  <si>
    <t>0216467164009</t>
  </si>
  <si>
    <t>0216467177008</t>
  </si>
  <si>
    <t>0216467167003</t>
  </si>
  <si>
    <t>0216467171009</t>
  </si>
  <si>
    <t>0216467174003</t>
  </si>
  <si>
    <t>0216467178006</t>
  </si>
  <si>
    <t>0216467179004</t>
  </si>
  <si>
    <t>0216467181003</t>
  </si>
  <si>
    <t>0216467184008</t>
  </si>
  <si>
    <t>0216467187002</t>
  </si>
  <si>
    <t>0216467192006</t>
  </si>
  <si>
    <t>1399/09/24</t>
  </si>
  <si>
    <t>1399/10/07</t>
  </si>
  <si>
    <t>صندوق سرمایه گذاری اختصاصی بازارگردانی 
توسعه فولاد مبارکه</t>
  </si>
  <si>
    <t>مشخصات</t>
  </si>
  <si>
    <t>روز دریافت سود</t>
  </si>
  <si>
    <t>درآمد سود</t>
  </si>
  <si>
    <t>هزینه تنزیل</t>
  </si>
  <si>
    <t>خالص درآمد</t>
  </si>
  <si>
    <t>بانک ملت مستقل مرکزی</t>
  </si>
  <si>
    <t>صندوق اختصاصی بازارگردانی توسعه فولاد مبارکه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</si>
  <si>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</si>
  <si>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</si>
  <si>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</si>
  <si>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</si>
  <si>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</si>
  <si>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سرمایه‌گذاری در اوراق بهادار</t>
  </si>
  <si>
    <t>درآمد سپرده بانکی</t>
  </si>
  <si>
    <t>ح . معدنی و صنعتی گل گهر</t>
  </si>
  <si>
    <t>گزارش وضعیت پرتفوی
منتهی به
30 دی ماه 1400</t>
  </si>
  <si>
    <t>0.00%</t>
  </si>
  <si>
    <t>0.03%</t>
  </si>
  <si>
    <t>0.02%</t>
  </si>
  <si>
    <t>0.01%</t>
  </si>
  <si>
    <t>بانک صادرات سی یه پل</t>
  </si>
  <si>
    <t>صندوق سرمایه گذاری اختصاصی بازارگردانی توسعه فولاد مبارکه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</si>
  <si>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</si>
  <si>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</si>
  <si>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</si>
  <si>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</si>
  <si>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</si>
  <si>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</si>
  <si>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1401/02/21</t>
  </si>
  <si>
    <t>1401/02/25</t>
  </si>
  <si>
    <t>1401/02/24</t>
  </si>
  <si>
    <t>1401/02/19</t>
  </si>
  <si>
    <t>1401/02/18</t>
  </si>
  <si>
    <t>1401/02/17</t>
  </si>
  <si>
    <t>گزارش وضعیت پرتفوی
منتهی به
31 خرداد ماه 1401</t>
  </si>
  <si>
    <t>0.19%</t>
  </si>
  <si>
    <t>ح . توسعه‌معادن‌وفلزات‌</t>
  </si>
  <si>
    <t>بانک تجارت تخصصی بورس</t>
  </si>
  <si>
    <t>104457819</t>
  </si>
  <si>
    <t>1401/03/09</t>
  </si>
  <si>
    <t>1401/03/04</t>
  </si>
  <si>
    <t>1401/03/28</t>
  </si>
  <si>
    <t>1401/03/25</t>
  </si>
  <si>
    <t>گزارش وضعیت پرتفوی
منتهی به
31 تیر ماه 1401</t>
  </si>
  <si>
    <t>0.23%</t>
  </si>
  <si>
    <t>صندوق س افرا نماد پایدار-ثابت</t>
  </si>
  <si>
    <t>104351689</t>
  </si>
  <si>
    <t>1401/04/20</t>
  </si>
  <si>
    <t>104457835</t>
  </si>
  <si>
    <t>104457843</t>
  </si>
  <si>
    <t>104457851</t>
  </si>
  <si>
    <t>104457878</t>
  </si>
  <si>
    <t>1401/04/22</t>
  </si>
  <si>
    <t>1401/04/18</t>
  </si>
  <si>
    <t>گزارش وضعیت پرتفوی
منتهی به
31 مرداد ماه 1401</t>
  </si>
  <si>
    <t>0.33%</t>
  </si>
  <si>
    <t>0.13%</t>
  </si>
  <si>
    <t>1401/05/31</t>
  </si>
  <si>
    <t>0.10%</t>
  </si>
  <si>
    <t>1401/05/11</t>
  </si>
  <si>
    <t>گزارش وضعیت پرتفوی
منتهی به
31 شهریور ماه 1401</t>
  </si>
  <si>
    <t>برای ماه منتهی به 1401/06/31</t>
  </si>
  <si>
    <t>1401/06/31</t>
  </si>
  <si>
    <t>2.96%</t>
  </si>
  <si>
    <t>68.13%</t>
  </si>
  <si>
    <t>2.10%</t>
  </si>
  <si>
    <t>1.21%</t>
  </si>
  <si>
    <t>1.02%</t>
  </si>
  <si>
    <t>6.18%</t>
  </si>
  <si>
    <t>0.24%</t>
  </si>
  <si>
    <t>0.27%</t>
  </si>
  <si>
    <t>0.50%</t>
  </si>
  <si>
    <t>0.31%</t>
  </si>
  <si>
    <t>0.08%</t>
  </si>
  <si>
    <t>12.37%</t>
  </si>
  <si>
    <t>104457886</t>
  </si>
  <si>
    <t>104457894</t>
  </si>
  <si>
    <t>104457908</t>
  </si>
  <si>
    <t>104457916</t>
  </si>
  <si>
    <t>104457924</t>
  </si>
  <si>
    <t>104457932</t>
  </si>
  <si>
    <t>104457940</t>
  </si>
  <si>
    <t>104457959</t>
  </si>
  <si>
    <t>104457967</t>
  </si>
  <si>
    <t>-1.85%</t>
  </si>
  <si>
    <t>-3.44%</t>
  </si>
  <si>
    <t>0.28%</t>
  </si>
  <si>
    <t>-0.24%</t>
  </si>
  <si>
    <t>-0.55%</t>
  </si>
  <si>
    <t>-0.18%</t>
  </si>
  <si>
    <t>-2.74%</t>
  </si>
  <si>
    <t>-0.25%</t>
  </si>
  <si>
    <t>0.17%</t>
  </si>
  <si>
    <t>1.30%</t>
  </si>
  <si>
    <t>-0.56%</t>
  </si>
  <si>
    <t>-1.01%</t>
  </si>
  <si>
    <t>5.22%</t>
  </si>
  <si>
    <t>8.42%</t>
  </si>
  <si>
    <t>1.11%</t>
  </si>
  <si>
    <t>21.28%</t>
  </si>
  <si>
    <t>2.72%</t>
  </si>
  <si>
    <t>7.57%</t>
  </si>
  <si>
    <t>3.30%</t>
  </si>
  <si>
    <t>-0.32%</t>
  </si>
  <si>
    <t>2.91%</t>
  </si>
  <si>
    <t>7.35%</t>
  </si>
  <si>
    <t>86.54%</t>
  </si>
  <si>
    <t>59.77%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</si>
</sst>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\ ;[Red]\(#,##0\);\-\ ;"/>
    <numFmt numFmtId="166" formatCode="0.0%"/>
  </numFmts>
  <fonts count="22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23"/>
      <name val="Calibri"/>
      <family val="2"/>
    </font>
    <font>
      <sz val="14"/>
      <name val="B Nazanin"/>
      <charset val="178"/>
    </font>
    <font>
      <sz val="18"/>
      <color rgb="FF000000"/>
      <name val="B Nazanin"/>
      <charset val="178"/>
    </font>
    <font>
      <sz val="14"/>
      <color rgb="FF000000"/>
      <name val="B Nazanin"/>
      <charset val="178"/>
    </font>
    <font>
      <sz val="11"/>
      <name val="Calibri"/>
      <family val="2"/>
    </font>
    <font>
      <sz val="11"/>
      <name val="B Nazanin"/>
      <charset val="178"/>
    </font>
    <font>
      <sz val="11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9"/>
      <color rgb="FF000000"/>
      <name val="Tahoma"/>
      <family val="2"/>
    </font>
    <font>
      <b/>
      <sz val="14"/>
      <color rgb="FF000000"/>
      <name val="B Nazanin"/>
      <charset val="178"/>
    </font>
    <font>
      <sz val="9"/>
      <color rgb="FF000000"/>
      <name val="Tahoma"/>
      <family val="2"/>
    </font>
    <font>
      <b/>
      <sz val="12"/>
      <name val="B Nazanin"/>
    </font>
    <font>
      <sz val="14"/>
      <name val="Calibri"/>
      <family val="2"/>
    </font>
    <font>
      <sz val="18"/>
      <name val="B Nazanin"/>
      <charset val="178"/>
    </font>
    <font>
      <sz val="18"/>
      <name val="Calibri"/>
      <family val="2"/>
    </font>
    <font>
      <sz val="11"/>
      <name val="Calibri"/>
    </font>
    <font>
      <sz val="12"/>
      <name val="B Nazanin"/>
    </font>
    <font>
      <b/>
      <sz val="18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3" fontId="1" fillId="0" borderId="1" xfId="0" applyNumberFormat="1" applyFont="1" applyBorder="1"/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38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1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20" fillId="0" borderId="0" xfId="0" applyFont="1"/>
    <xf numFmtId="38" fontId="6" fillId="0" borderId="5" xfId="0" applyNumberFormat="1" applyFont="1" applyBorder="1" applyAlignment="1">
      <alignment horizontal="center" vertical="center"/>
    </xf>
    <xf numFmtId="38" fontId="6" fillId="0" borderId="5" xfId="0" applyNumberFormat="1" applyFont="1" applyBorder="1" applyAlignment="1">
      <alignment horizontal="center" vertical="center" wrapText="1"/>
    </xf>
    <xf numFmtId="10" fontId="20" fillId="0" borderId="1" xfId="2" applyNumberFormat="1" applyFont="1" applyBorder="1" applyAlignment="1">
      <alignment horizontal="center" vertical="center"/>
    </xf>
    <xf numFmtId="10" fontId="20" fillId="0" borderId="0" xfId="0" applyNumberFormat="1" applyFont="1" applyAlignment="1">
      <alignment horizontal="center" vertical="center"/>
    </xf>
    <xf numFmtId="38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20" fillId="0" borderId="0" xfId="2" applyNumberFormat="1" applyFont="1" applyAlignment="1">
      <alignment horizontal="center" vertical="center"/>
    </xf>
    <xf numFmtId="9" fontId="20" fillId="0" borderId="1" xfId="2" applyFont="1" applyBorder="1" applyAlignment="1">
      <alignment horizontal="center" vertical="center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581026</xdr:colOff>
      <xdr:row>1</xdr:row>
      <xdr:rowOff>171451</xdr:rowOff>
    </xdr:from>
    <xdr:to>
      <xdr:col>6</xdr:col>
      <xdr:colOff>155267</xdr:colOff>
      <xdr:row>8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873533" y="361951"/>
          <a:ext cx="2012641" cy="11620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1</xdr:col>
      <xdr:colOff>95250</xdr:colOff>
      <xdr:row>3</xdr:row>
      <xdr:rowOff>71093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3D0B2A-DB3E-46F4-9B1D-906359C83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905350" y="63500"/>
          <a:ext cx="2371725" cy="100771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1</xdr:col>
      <xdr:colOff>1143000</xdr:colOff>
      <xdr:row>3</xdr:row>
      <xdr:rowOff>71093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7415750" y="63500"/>
          <a:ext cx="1756833" cy="101301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1041400</xdr:colOff>
      <xdr:row>4</xdr:row>
      <xdr:rowOff>194906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883375" y="0"/>
          <a:ext cx="1603375" cy="15760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166688</xdr:rowOff>
    </xdr:from>
    <xdr:to>
      <xdr:col>2</xdr:col>
      <xdr:colOff>43347</xdr:colOff>
      <xdr:row>3</xdr:row>
      <xdr:rowOff>328613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957141" y="166688"/>
          <a:ext cx="2012641" cy="1162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10702</xdr:colOff>
      <xdr:row>0</xdr:row>
      <xdr:rowOff>74915</xdr:rowOff>
    </xdr:from>
    <xdr:to>
      <xdr:col>3</xdr:col>
      <xdr:colOff>343090</xdr:colOff>
      <xdr:row>3</xdr:row>
      <xdr:rowOff>230954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580561" y="74915"/>
          <a:ext cx="2012641" cy="1162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61452</xdr:rowOff>
    </xdr:from>
    <xdr:to>
      <xdr:col>0</xdr:col>
      <xdr:colOff>2012641</xdr:colOff>
      <xdr:row>3</xdr:row>
      <xdr:rowOff>230034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5809940" y="61452"/>
          <a:ext cx="2012641" cy="1162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219808</xdr:colOff>
      <xdr:row>0</xdr:row>
      <xdr:rowOff>198254</xdr:rowOff>
    </xdr:from>
    <xdr:to>
      <xdr:col>2</xdr:col>
      <xdr:colOff>217900</xdr:colOff>
      <xdr:row>3</xdr:row>
      <xdr:rowOff>359372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78089" y="198254"/>
          <a:ext cx="2007762" cy="11554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105833</xdr:colOff>
      <xdr:row>0</xdr:row>
      <xdr:rowOff>179918</xdr:rowOff>
    </xdr:from>
    <xdr:ext cx="2021712" cy="1163562"/>
    <xdr:pic>
      <xdr:nvPicPr>
        <xdr:cNvPr id="2" name="Picture 1">
          <a:extLst>
            <a:ext uri="{FF2B5EF4-FFF2-40B4-BE49-F238E27FC236}">
              <a16:creationId xmlns:a16="http://schemas.microsoft.com/office/drawing/2014/main" id="{53142958-3AC8-4178-BFF7-09AC21D03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558855" y="179918"/>
          <a:ext cx="2021712" cy="116356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80211</xdr:rowOff>
    </xdr:from>
    <xdr:to>
      <xdr:col>2</xdr:col>
      <xdr:colOff>42604</xdr:colOff>
      <xdr:row>3</xdr:row>
      <xdr:rowOff>233065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066896" y="80211"/>
          <a:ext cx="2007762" cy="11554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43296</xdr:rowOff>
    </xdr:from>
    <xdr:to>
      <xdr:col>1</xdr:col>
      <xdr:colOff>16171</xdr:colOff>
      <xdr:row>3</xdr:row>
      <xdr:rowOff>194327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0835420" y="43296"/>
          <a:ext cx="2007762" cy="11554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83344</xdr:rowOff>
    </xdr:from>
    <xdr:to>
      <xdr:col>2</xdr:col>
      <xdr:colOff>532383</xdr:colOff>
      <xdr:row>3</xdr:row>
      <xdr:rowOff>241491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8449180" y="83344"/>
          <a:ext cx="2008757" cy="1158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B9:H41"/>
  <sheetViews>
    <sheetView rightToLeft="1" topLeftCell="A22" zoomScaleNormal="100" workbookViewId="0">
      <selection activeCell="E44" sqref="E44"/>
    </sheetView>
  </sheetViews>
  <sheetFormatPr defaultRowHeight="15"/>
  <cols>
    <col min="1" max="1" width="2.28515625" customWidth="1"/>
  </cols>
  <sheetData>
    <row r="9" spans="2:8">
      <c r="B9" s="56" t="s">
        <v>105</v>
      </c>
      <c r="C9" s="57"/>
      <c r="D9" s="57"/>
      <c r="E9" s="57"/>
      <c r="F9" s="57"/>
      <c r="G9" s="57"/>
      <c r="H9" s="57"/>
    </row>
    <row r="10" spans="2:8">
      <c r="B10" s="57"/>
      <c r="C10" s="57"/>
      <c r="D10" s="57"/>
      <c r="E10" s="57"/>
      <c r="F10" s="57"/>
      <c r="G10" s="57"/>
      <c r="H10" s="57"/>
    </row>
    <row r="11" spans="2:8">
      <c r="B11" s="57"/>
      <c r="C11" s="57"/>
      <c r="D11" s="57"/>
      <c r="E11" s="57"/>
      <c r="F11" s="57"/>
      <c r="G11" s="57"/>
      <c r="H11" s="57"/>
    </row>
    <row r="12" spans="2:8">
      <c r="B12" s="57"/>
      <c r="C12" s="57"/>
      <c r="D12" s="57"/>
      <c r="E12" s="57"/>
      <c r="F12" s="57"/>
      <c r="G12" s="57"/>
      <c r="H12" s="57"/>
    </row>
    <row r="13" spans="2:8">
      <c r="B13" s="57"/>
      <c r="C13" s="57"/>
      <c r="D13" s="57"/>
      <c r="E13" s="57"/>
      <c r="F13" s="57"/>
      <c r="G13" s="57"/>
      <c r="H13" s="57"/>
    </row>
    <row r="14" spans="2:8">
      <c r="B14" s="57"/>
      <c r="C14" s="57"/>
      <c r="D14" s="57"/>
      <c r="E14" s="57"/>
      <c r="F14" s="57"/>
      <c r="G14" s="57"/>
      <c r="H14" s="57"/>
    </row>
    <row r="15" spans="2:8">
      <c r="B15" s="57"/>
      <c r="C15" s="57"/>
      <c r="D15" s="57"/>
      <c r="E15" s="57"/>
      <c r="F15" s="57"/>
      <c r="G15" s="57"/>
      <c r="H15" s="57"/>
    </row>
    <row r="16" spans="2:8">
      <c r="B16" s="57"/>
      <c r="C16" s="57"/>
      <c r="D16" s="57"/>
      <c r="E16" s="57"/>
      <c r="F16" s="57"/>
      <c r="G16" s="57"/>
      <c r="H16" s="57"/>
    </row>
    <row r="17" spans="2:8">
      <c r="B17" s="57"/>
      <c r="C17" s="57"/>
      <c r="D17" s="57"/>
      <c r="E17" s="57"/>
      <c r="F17" s="57"/>
      <c r="G17" s="57"/>
      <c r="H17" s="57"/>
    </row>
    <row r="18" spans="2:8">
      <c r="B18" s="57"/>
      <c r="C18" s="57"/>
      <c r="D18" s="57"/>
      <c r="E18" s="57"/>
      <c r="F18" s="57"/>
      <c r="G18" s="57"/>
      <c r="H18" s="57"/>
    </row>
    <row r="19" spans="2:8">
      <c r="B19" s="57"/>
      <c r="C19" s="57"/>
      <c r="D19" s="57"/>
      <c r="E19" s="57"/>
      <c r="F19" s="57"/>
      <c r="G19" s="57"/>
      <c r="H19" s="57"/>
    </row>
    <row r="20" spans="2:8">
      <c r="B20" s="57"/>
      <c r="C20" s="57"/>
      <c r="D20" s="57"/>
      <c r="E20" s="57"/>
      <c r="F20" s="57"/>
      <c r="G20" s="57"/>
      <c r="H20" s="57"/>
    </row>
    <row r="36" spans="2:8" ht="8.25" customHeight="1"/>
    <row r="37" spans="2:8" ht="22.5" customHeight="1">
      <c r="B37" s="58" t="s">
        <v>166</v>
      </c>
      <c r="C37" s="59"/>
      <c r="D37" s="59"/>
      <c r="E37" s="59"/>
      <c r="F37" s="59"/>
      <c r="G37" s="59"/>
      <c r="H37" s="59"/>
    </row>
    <row r="38" spans="2:8">
      <c r="B38" s="59"/>
      <c r="C38" s="59"/>
      <c r="D38" s="59"/>
      <c r="E38" s="59"/>
      <c r="F38" s="59"/>
      <c r="G38" s="59"/>
      <c r="H38" s="59"/>
    </row>
    <row r="39" spans="2:8">
      <c r="B39" s="59"/>
      <c r="C39" s="59"/>
      <c r="D39" s="59"/>
      <c r="E39" s="59"/>
      <c r="F39" s="59"/>
      <c r="G39" s="59"/>
      <c r="H39" s="59"/>
    </row>
    <row r="40" spans="2:8">
      <c r="B40" s="59"/>
      <c r="C40" s="59"/>
      <c r="D40" s="59"/>
      <c r="E40" s="59"/>
      <c r="F40" s="59"/>
      <c r="G40" s="59"/>
      <c r="H40" s="59"/>
    </row>
    <row r="41" spans="2:8">
      <c r="B41" s="59"/>
      <c r="C41" s="59"/>
      <c r="D41" s="59"/>
      <c r="E41" s="59"/>
      <c r="F41" s="59"/>
      <c r="G41" s="59"/>
      <c r="H41" s="59"/>
    </row>
  </sheetData>
  <mergeCells count="2">
    <mergeCell ref="B9:H20"/>
    <mergeCell ref="B37:H41"/>
  </mergeCells>
  <printOptions horizontalCentered="1"/>
  <pageMargins left="0" right="0" top="0" bottom="0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A2:W46"/>
  <sheetViews>
    <sheetView showGridLines="0" rightToLeft="1" topLeftCell="A13" zoomScaleNormal="100" zoomScaleSheetLayoutView="95" workbookViewId="0">
      <selection activeCell="A26" sqref="A26"/>
    </sheetView>
  </sheetViews>
  <sheetFormatPr defaultRowHeight="18.75"/>
  <cols>
    <col min="1" max="1" width="28.42578125" style="8" bestFit="1" customWidth="1"/>
    <col min="2" max="2" width="1" style="8" customWidth="1"/>
    <col min="3" max="3" width="14.140625" style="8" customWidth="1"/>
    <col min="4" max="4" width="1" style="8" customWidth="1"/>
    <col min="5" max="5" width="19" style="8" bestFit="1" customWidth="1"/>
    <col min="6" max="6" width="1" style="8" customWidth="1"/>
    <col min="7" max="7" width="19.28515625" style="8" bestFit="1" customWidth="1"/>
    <col min="8" max="8" width="1" style="8" customWidth="1"/>
    <col min="9" max="9" width="18" style="8" customWidth="1"/>
    <col min="10" max="10" width="1" style="8" customWidth="1"/>
    <col min="11" max="11" width="13.42578125" style="8" bestFit="1" customWidth="1"/>
    <col min="12" max="12" width="1" style="8" customWidth="1"/>
    <col min="13" max="13" width="19.28515625" style="8" bestFit="1" customWidth="1"/>
    <col min="14" max="14" width="1" style="8" customWidth="1"/>
    <col min="15" max="15" width="19.140625" style="8" bestFit="1" customWidth="1"/>
    <col min="16" max="16" width="1" style="8" customWidth="1"/>
    <col min="17" max="17" width="19.7109375" style="8" customWidth="1"/>
    <col min="18" max="18" width="1" style="8" customWidth="1"/>
    <col min="19" max="19" width="9.140625" style="8" customWidth="1"/>
    <col min="20" max="21" width="9.140625" style="8"/>
    <col min="22" max="22" width="15" style="8" bestFit="1" customWidth="1"/>
    <col min="23" max="23" width="16" style="8" bestFit="1" customWidth="1"/>
    <col min="24" max="16384" width="9.140625" style="8"/>
  </cols>
  <sheetData>
    <row r="2" spans="1:23" ht="30">
      <c r="A2" s="60" t="str">
        <f>'درآمد ناشی از تغییر قیمت اوراق '!$A$2:$Q$2</f>
        <v>صندوق اختصاصی بازارگردانی توسعه فولاد مبارکه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23" ht="30">
      <c r="A3" s="60" t="s">
        <v>41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23" ht="30">
      <c r="A4" s="60" t="str">
        <f>'درآمد ناشی از تغییر قیمت اوراق '!A4:Q4</f>
        <v>برای ماه منتهی به 1401/06/31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23" ht="31.5" customHeight="1">
      <c r="W5" s="19"/>
    </row>
    <row r="6" spans="1:23" ht="26.25">
      <c r="A6" s="64" t="s">
        <v>3</v>
      </c>
      <c r="C6" s="72" t="s">
        <v>42</v>
      </c>
      <c r="D6" s="72" t="s">
        <v>42</v>
      </c>
      <c r="E6" s="72" t="s">
        <v>42</v>
      </c>
      <c r="F6" s="72" t="s">
        <v>42</v>
      </c>
      <c r="G6" s="72" t="s">
        <v>42</v>
      </c>
      <c r="H6" s="72" t="s">
        <v>42</v>
      </c>
      <c r="I6" s="72" t="s">
        <v>42</v>
      </c>
      <c r="K6" s="72" t="s">
        <v>43</v>
      </c>
      <c r="L6" s="72" t="s">
        <v>43</v>
      </c>
      <c r="M6" s="72" t="s">
        <v>43</v>
      </c>
      <c r="N6" s="72" t="s">
        <v>43</v>
      </c>
      <c r="O6" s="72" t="s">
        <v>43</v>
      </c>
      <c r="P6" s="72" t="s">
        <v>43</v>
      </c>
      <c r="Q6" s="72" t="s">
        <v>43</v>
      </c>
      <c r="W6" s="19"/>
    </row>
    <row r="7" spans="1:23" ht="47.25" customHeight="1" thickBot="1">
      <c r="A7" s="63" t="s">
        <v>3</v>
      </c>
      <c r="B7" s="25"/>
      <c r="C7" s="5" t="s">
        <v>7</v>
      </c>
      <c r="D7" s="25"/>
      <c r="E7" s="5" t="s">
        <v>46</v>
      </c>
      <c r="F7" s="25"/>
      <c r="G7" s="5" t="s">
        <v>47</v>
      </c>
      <c r="H7" s="25"/>
      <c r="I7" s="6" t="s">
        <v>49</v>
      </c>
      <c r="J7" s="25"/>
      <c r="K7" s="5" t="s">
        <v>7</v>
      </c>
      <c r="L7" s="25"/>
      <c r="M7" s="5" t="s">
        <v>46</v>
      </c>
      <c r="N7" s="25"/>
      <c r="O7" s="5" t="s">
        <v>47</v>
      </c>
      <c r="P7" s="25"/>
      <c r="Q7" s="6" t="s">
        <v>49</v>
      </c>
      <c r="W7" s="9"/>
    </row>
    <row r="8" spans="1:23" ht="21">
      <c r="A8" s="21" t="s">
        <v>151</v>
      </c>
      <c r="C8" s="9">
        <v>55391912</v>
      </c>
      <c r="D8" s="22"/>
      <c r="E8" s="9">
        <v>970492437001</v>
      </c>
      <c r="F8" s="22"/>
      <c r="G8" s="9">
        <v>947839271983</v>
      </c>
      <c r="H8" s="22"/>
      <c r="I8" s="12">
        <v>22653165018</v>
      </c>
      <c r="J8" s="22"/>
      <c r="K8" s="12">
        <v>84612092</v>
      </c>
      <c r="L8" s="12"/>
      <c r="M8" s="12">
        <v>1465346953522</v>
      </c>
      <c r="N8" s="12"/>
      <c r="O8" s="12">
        <v>1439112606587</v>
      </c>
      <c r="P8" s="12"/>
      <c r="Q8" s="12">
        <v>26234346935</v>
      </c>
    </row>
    <row r="9" spans="1:23" ht="21">
      <c r="A9" s="21" t="s">
        <v>70</v>
      </c>
      <c r="C9" s="9">
        <v>118050</v>
      </c>
      <c r="D9" s="22"/>
      <c r="E9" s="9">
        <v>871726492</v>
      </c>
      <c r="F9" s="22"/>
      <c r="G9" s="9">
        <v>830511532</v>
      </c>
      <c r="H9" s="22"/>
      <c r="I9" s="12">
        <v>41214960</v>
      </c>
      <c r="J9" s="22"/>
      <c r="K9" s="12">
        <v>4936687</v>
      </c>
      <c r="L9" s="12"/>
      <c r="M9" s="12">
        <v>41005485988</v>
      </c>
      <c r="N9" s="12"/>
      <c r="O9" s="12">
        <v>34505707965</v>
      </c>
      <c r="P9" s="12"/>
      <c r="Q9" s="12">
        <v>6499778023</v>
      </c>
    </row>
    <row r="10" spans="1:23" ht="21">
      <c r="A10" s="21" t="s">
        <v>69</v>
      </c>
      <c r="C10" s="9">
        <v>50300</v>
      </c>
      <c r="D10" s="22"/>
      <c r="E10" s="9">
        <v>366018997</v>
      </c>
      <c r="F10" s="22"/>
      <c r="G10" s="9">
        <v>373472482</v>
      </c>
      <c r="H10" s="22"/>
      <c r="I10" s="12">
        <v>-7453485</v>
      </c>
      <c r="J10" s="22"/>
      <c r="K10" s="12">
        <v>8463545</v>
      </c>
      <c r="L10" s="12"/>
      <c r="M10" s="12">
        <v>73480686993</v>
      </c>
      <c r="N10" s="12"/>
      <c r="O10" s="12">
        <v>61144914904</v>
      </c>
      <c r="P10" s="12"/>
      <c r="Q10" s="12">
        <v>12335772089</v>
      </c>
    </row>
    <row r="11" spans="1:23" ht="21">
      <c r="A11" s="21" t="s">
        <v>71</v>
      </c>
      <c r="C11" s="9">
        <v>865000</v>
      </c>
      <c r="D11" s="22"/>
      <c r="E11" s="9">
        <v>16177545800</v>
      </c>
      <c r="F11" s="22"/>
      <c r="G11" s="9">
        <v>13002831485</v>
      </c>
      <c r="H11" s="22"/>
      <c r="I11" s="12">
        <v>3174714315</v>
      </c>
      <c r="J11" s="22"/>
      <c r="K11" s="12">
        <v>7098718</v>
      </c>
      <c r="L11" s="12"/>
      <c r="M11" s="12">
        <v>121483673699</v>
      </c>
      <c r="N11" s="12"/>
      <c r="O11" s="12">
        <v>96708998231</v>
      </c>
      <c r="P11" s="12"/>
      <c r="Q11" s="12">
        <v>24774675468</v>
      </c>
    </row>
    <row r="12" spans="1:23" ht="21">
      <c r="A12" s="21" t="s">
        <v>72</v>
      </c>
      <c r="C12" s="9">
        <v>396000</v>
      </c>
      <c r="D12" s="22"/>
      <c r="E12" s="9">
        <v>4526197539</v>
      </c>
      <c r="F12" s="22"/>
      <c r="G12" s="9">
        <v>4977649568</v>
      </c>
      <c r="H12" s="22"/>
      <c r="I12" s="12">
        <v>-451452029</v>
      </c>
      <c r="J12" s="9"/>
      <c r="K12" s="9">
        <v>5899410</v>
      </c>
      <c r="L12" s="9"/>
      <c r="M12" s="9">
        <v>78153260358</v>
      </c>
      <c r="N12" s="9"/>
      <c r="O12" s="9">
        <v>72098332878</v>
      </c>
      <c r="P12" s="9"/>
      <c r="Q12" s="12">
        <v>6054927480</v>
      </c>
    </row>
    <row r="13" spans="1:23" ht="21">
      <c r="A13" s="21" t="s">
        <v>62</v>
      </c>
      <c r="C13" s="9">
        <v>744000</v>
      </c>
      <c r="D13" s="22"/>
      <c r="E13" s="9">
        <v>3636833942</v>
      </c>
      <c r="F13" s="22"/>
      <c r="G13" s="9">
        <v>3946935448</v>
      </c>
      <c r="H13" s="22"/>
      <c r="I13" s="9">
        <v>-310101506</v>
      </c>
      <c r="J13" s="9"/>
      <c r="K13" s="9">
        <v>941564</v>
      </c>
      <c r="L13" s="9"/>
      <c r="M13" s="9">
        <v>5657344622</v>
      </c>
      <c r="N13" s="9"/>
      <c r="O13" s="9">
        <v>6447238518</v>
      </c>
      <c r="P13" s="9"/>
      <c r="Q13" s="9">
        <v>-789893896</v>
      </c>
    </row>
    <row r="14" spans="1:23" ht="21">
      <c r="A14" s="21" t="s">
        <v>60</v>
      </c>
      <c r="C14" s="9">
        <v>38000</v>
      </c>
      <c r="D14" s="22"/>
      <c r="E14" s="9">
        <v>577920454</v>
      </c>
      <c r="F14" s="22"/>
      <c r="G14" s="9">
        <v>485401547</v>
      </c>
      <c r="H14" s="22"/>
      <c r="I14" s="12">
        <v>92518907</v>
      </c>
      <c r="J14" s="9"/>
      <c r="K14" s="9">
        <v>1807636</v>
      </c>
      <c r="L14" s="9"/>
      <c r="M14" s="9">
        <v>30876518789</v>
      </c>
      <c r="N14" s="9"/>
      <c r="O14" s="9">
        <v>23068520124</v>
      </c>
      <c r="P14" s="9"/>
      <c r="Q14" s="12">
        <v>7807998665</v>
      </c>
    </row>
    <row r="15" spans="1:23" ht="21">
      <c r="A15" s="21" t="s">
        <v>61</v>
      </c>
      <c r="C15" s="9">
        <v>680000</v>
      </c>
      <c r="D15" s="22"/>
      <c r="E15" s="9">
        <v>5912103533</v>
      </c>
      <c r="F15" s="22"/>
      <c r="G15" s="9">
        <v>4915278083</v>
      </c>
      <c r="H15" s="22"/>
      <c r="I15" s="9">
        <v>996825450</v>
      </c>
      <c r="J15" s="9"/>
      <c r="K15" s="9">
        <v>2880000</v>
      </c>
      <c r="L15" s="9"/>
      <c r="M15" s="9">
        <v>28796898081</v>
      </c>
      <c r="N15" s="9"/>
      <c r="O15" s="9">
        <v>20657019912</v>
      </c>
      <c r="P15" s="9"/>
      <c r="Q15" s="12">
        <v>8139878169</v>
      </c>
    </row>
    <row r="16" spans="1:23" ht="21">
      <c r="A16" s="21" t="s">
        <v>59</v>
      </c>
      <c r="C16" s="9">
        <v>0</v>
      </c>
      <c r="D16" s="22"/>
      <c r="E16" s="9">
        <v>0</v>
      </c>
      <c r="F16" s="22"/>
      <c r="G16" s="9">
        <v>0</v>
      </c>
      <c r="H16" s="22"/>
      <c r="I16" s="9">
        <v>0</v>
      </c>
      <c r="J16" s="9"/>
      <c r="K16" s="9">
        <v>7541514</v>
      </c>
      <c r="L16" s="9"/>
      <c r="M16" s="9">
        <v>46226185526</v>
      </c>
      <c r="N16" s="9"/>
      <c r="O16" s="9">
        <v>46921102743</v>
      </c>
      <c r="P16" s="9"/>
      <c r="Q16" s="12">
        <v>-694917217</v>
      </c>
    </row>
    <row r="17" spans="1:22" ht="21">
      <c r="A17" s="21" t="s">
        <v>142</v>
      </c>
      <c r="C17" s="9">
        <v>0</v>
      </c>
      <c r="D17" s="22"/>
      <c r="E17" s="9">
        <v>0</v>
      </c>
      <c r="F17" s="22"/>
      <c r="G17" s="9">
        <v>0</v>
      </c>
      <c r="H17" s="22"/>
      <c r="I17" s="9">
        <v>0</v>
      </c>
      <c r="J17" s="9"/>
      <c r="K17" s="9">
        <v>58643289</v>
      </c>
      <c r="L17" s="9"/>
      <c r="M17" s="9">
        <v>203609499408</v>
      </c>
      <c r="N17" s="9"/>
      <c r="O17" s="9">
        <v>203609499408</v>
      </c>
      <c r="P17" s="9"/>
      <c r="Q17" s="12">
        <v>0</v>
      </c>
    </row>
    <row r="18" spans="1:22" ht="21">
      <c r="A18" s="21" t="s">
        <v>66</v>
      </c>
      <c r="C18" s="9">
        <v>0</v>
      </c>
      <c r="D18" s="22"/>
      <c r="E18" s="9">
        <v>0</v>
      </c>
      <c r="F18" s="22"/>
      <c r="G18" s="9">
        <v>0</v>
      </c>
      <c r="H18" s="22"/>
      <c r="I18" s="9">
        <v>0</v>
      </c>
      <c r="J18" s="9"/>
      <c r="K18" s="9">
        <v>2723500</v>
      </c>
      <c r="L18" s="9"/>
      <c r="M18" s="9">
        <v>45149795274</v>
      </c>
      <c r="N18" s="9"/>
      <c r="O18" s="9">
        <v>41147773138</v>
      </c>
      <c r="P18" s="9"/>
      <c r="Q18" s="12">
        <v>4002022136</v>
      </c>
    </row>
    <row r="19" spans="1:22" ht="21">
      <c r="A19" s="21" t="s">
        <v>68</v>
      </c>
      <c r="C19" s="9">
        <v>0</v>
      </c>
      <c r="D19" s="22"/>
      <c r="E19" s="9">
        <v>0</v>
      </c>
      <c r="F19" s="22"/>
      <c r="G19" s="9">
        <v>0</v>
      </c>
      <c r="H19" s="22"/>
      <c r="I19" s="9">
        <v>0</v>
      </c>
      <c r="J19" s="9"/>
      <c r="K19" s="9">
        <v>2725000</v>
      </c>
      <c r="L19" s="9"/>
      <c r="M19" s="9">
        <v>45842230433</v>
      </c>
      <c r="N19" s="9"/>
      <c r="O19" s="9">
        <v>43619717341</v>
      </c>
      <c r="P19" s="9"/>
      <c r="Q19" s="12">
        <v>2222513092</v>
      </c>
    </row>
    <row r="20" spans="1:22" ht="21">
      <c r="A20" s="21" t="s">
        <v>64</v>
      </c>
      <c r="C20" s="9">
        <v>0</v>
      </c>
      <c r="D20" s="22"/>
      <c r="E20" s="9">
        <v>0</v>
      </c>
      <c r="F20" s="22"/>
      <c r="G20" s="9">
        <v>0</v>
      </c>
      <c r="H20" s="22"/>
      <c r="I20" s="9">
        <v>0</v>
      </c>
      <c r="J20" s="22"/>
      <c r="K20" s="12">
        <v>2585113</v>
      </c>
      <c r="L20" s="12"/>
      <c r="M20" s="12">
        <v>57089117231</v>
      </c>
      <c r="N20" s="12"/>
      <c r="O20" s="12">
        <v>48915563267</v>
      </c>
      <c r="P20" s="12"/>
      <c r="Q20" s="12">
        <v>8173553964</v>
      </c>
    </row>
    <row r="21" spans="1:22" ht="21">
      <c r="A21" s="21" t="s">
        <v>63</v>
      </c>
      <c r="C21" s="9">
        <v>0</v>
      </c>
      <c r="D21" s="22"/>
      <c r="E21" s="9">
        <v>0</v>
      </c>
      <c r="F21" s="22"/>
      <c r="G21" s="9">
        <v>0</v>
      </c>
      <c r="H21" s="22"/>
      <c r="I21" s="9">
        <v>0</v>
      </c>
      <c r="J21" s="22"/>
      <c r="K21" s="12">
        <v>888039</v>
      </c>
      <c r="L21" s="12"/>
      <c r="M21" s="12">
        <v>31937485559</v>
      </c>
      <c r="N21" s="12"/>
      <c r="O21" s="12">
        <v>26104234011</v>
      </c>
      <c r="P21" s="12"/>
      <c r="Q21" s="12">
        <v>5833251548</v>
      </c>
    </row>
    <row r="22" spans="1:22" ht="21">
      <c r="A22" s="21" t="s">
        <v>67</v>
      </c>
      <c r="C22" s="9">
        <v>0</v>
      </c>
      <c r="D22" s="22"/>
      <c r="E22" s="9">
        <v>0</v>
      </c>
      <c r="F22" s="22"/>
      <c r="G22" s="9">
        <v>0</v>
      </c>
      <c r="H22" s="22"/>
      <c r="I22" s="9">
        <v>0</v>
      </c>
      <c r="J22" s="22"/>
      <c r="K22" s="12">
        <v>3838286</v>
      </c>
      <c r="L22" s="12"/>
      <c r="M22" s="12">
        <v>53037990055</v>
      </c>
      <c r="N22" s="12"/>
      <c r="O22" s="12">
        <v>49782993283</v>
      </c>
      <c r="P22" s="12"/>
      <c r="Q22" s="12">
        <v>3254996772</v>
      </c>
    </row>
    <row r="23" spans="1:22" ht="21">
      <c r="A23" s="21" t="s">
        <v>120</v>
      </c>
      <c r="C23" s="9">
        <v>0</v>
      </c>
      <c r="D23" s="22"/>
      <c r="E23" s="9">
        <v>0</v>
      </c>
      <c r="F23" s="22"/>
      <c r="G23" s="9">
        <v>0</v>
      </c>
      <c r="H23" s="22"/>
      <c r="I23" s="9">
        <v>0</v>
      </c>
      <c r="J23" s="22"/>
      <c r="K23" s="12">
        <v>12232290</v>
      </c>
      <c r="L23" s="12"/>
      <c r="M23" s="12">
        <v>115607809817</v>
      </c>
      <c r="N23" s="12"/>
      <c r="O23" s="12">
        <v>118074116819</v>
      </c>
      <c r="P23" s="12"/>
      <c r="Q23" s="12">
        <v>-2466307002</v>
      </c>
    </row>
    <row r="24" spans="1:22" ht="19.5" thickBot="1">
      <c r="C24" s="26">
        <f>SUM(C8:C23)</f>
        <v>58283262</v>
      </c>
      <c r="D24" s="22"/>
      <c r="E24" s="26">
        <f>SUM(E8:E23)</f>
        <v>1002560783758</v>
      </c>
      <c r="F24" s="22"/>
      <c r="G24" s="26">
        <f>SUM(G8:G23)</f>
        <v>976371352128</v>
      </c>
      <c r="H24" s="22"/>
      <c r="I24" s="27">
        <f>SUM(I8:I23)</f>
        <v>26189431630</v>
      </c>
      <c r="J24" s="22"/>
      <c r="K24" s="27">
        <f>SUM(K8:L23)</f>
        <v>207816683</v>
      </c>
      <c r="L24" s="22"/>
      <c r="M24" s="26">
        <f>SUM(M8:M23)</f>
        <v>2443300935355</v>
      </c>
      <c r="N24" s="22"/>
      <c r="O24" s="26">
        <f>SUM(O8:O23)</f>
        <v>2331918339129</v>
      </c>
      <c r="P24" s="22"/>
      <c r="Q24" s="27">
        <f>SUM(Q8:Q23)</f>
        <v>111382596226</v>
      </c>
      <c r="V24" s="19"/>
    </row>
    <row r="25" spans="1:22" ht="19.5" thickTop="1"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22"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V26" s="19"/>
    </row>
    <row r="27" spans="1:22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19"/>
      <c r="N27" s="22"/>
      <c r="O27" s="22"/>
      <c r="P27" s="22"/>
      <c r="Q27" s="19"/>
      <c r="V27" s="9"/>
    </row>
    <row r="28" spans="1:22">
      <c r="I28" s="24"/>
      <c r="M28" s="19"/>
      <c r="Q28" s="19"/>
    </row>
    <row r="29" spans="1:22">
      <c r="M29" s="9"/>
      <c r="Q29" s="9"/>
    </row>
    <row r="30" spans="1:22">
      <c r="M30" s="14"/>
    </row>
    <row r="37" spans="2:8" ht="8.25" customHeight="1"/>
    <row r="38" spans="2:8" ht="22.5" customHeight="1">
      <c r="B38" s="23" t="s">
        <v>166</v>
      </c>
    </row>
    <row r="39" spans="2:8" ht="409.5">
      <c r="B39" s="23" t="s">
        <v>160</v>
      </c>
    </row>
    <row r="40" spans="2:8" ht="409.5">
      <c r="B40" s="41" t="s">
        <v>149</v>
      </c>
      <c r="C40" s="42"/>
      <c r="D40" s="42"/>
      <c r="E40" s="42"/>
      <c r="F40" s="42"/>
      <c r="G40" s="42"/>
      <c r="H40" s="42"/>
    </row>
    <row r="41" spans="2:8" ht="27.75">
      <c r="B41" s="42"/>
      <c r="C41" s="42"/>
      <c r="D41" s="42"/>
      <c r="E41" s="42"/>
      <c r="F41" s="42"/>
      <c r="G41" s="42"/>
      <c r="H41" s="42"/>
    </row>
    <row r="42" spans="2:8" ht="27.75">
      <c r="B42" s="42"/>
      <c r="C42" s="42"/>
      <c r="D42" s="42"/>
      <c r="E42" s="42"/>
      <c r="F42" s="42"/>
      <c r="G42" s="42"/>
      <c r="H42" s="42"/>
    </row>
    <row r="43" spans="2:8" ht="27.75">
      <c r="B43" s="42"/>
      <c r="C43" s="42"/>
      <c r="D43" s="42"/>
      <c r="E43" s="42"/>
      <c r="F43" s="42"/>
      <c r="G43" s="42"/>
      <c r="H43" s="42"/>
    </row>
    <row r="44" spans="2:8" ht="27.75">
      <c r="B44" s="42"/>
      <c r="C44" s="42"/>
      <c r="D44" s="42"/>
      <c r="E44" s="42"/>
      <c r="F44" s="42"/>
      <c r="G44" s="42"/>
      <c r="H44" s="42"/>
    </row>
    <row r="46" spans="2:8">
      <c r="B46" s="23"/>
    </row>
  </sheetData>
  <mergeCells count="6">
    <mergeCell ref="A4:Q4"/>
    <mergeCell ref="A3:Q3"/>
    <mergeCell ref="A2:Q2"/>
    <mergeCell ref="K6:Q6"/>
    <mergeCell ref="A6:A7"/>
    <mergeCell ref="C6:I6"/>
  </mergeCells>
  <pageMargins left="0.7" right="0.7" top="0.75" bottom="0.75" header="0.3" footer="0.3"/>
  <pageSetup paperSize="9" scale="7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2:Y45"/>
  <sheetViews>
    <sheetView showGridLines="0" rightToLeft="1" zoomScaleNormal="100" zoomScaleSheetLayoutView="85" workbookViewId="0">
      <selection activeCell="U25" sqref="U25"/>
    </sheetView>
  </sheetViews>
  <sheetFormatPr defaultRowHeight="18.75"/>
  <cols>
    <col min="1" max="1" width="29.85546875" style="8" bestFit="1" customWidth="1"/>
    <col min="2" max="2" width="1" style="8" customWidth="1"/>
    <col min="3" max="3" width="18.42578125" style="8" bestFit="1" customWidth="1"/>
    <col min="4" max="4" width="1" style="8" customWidth="1"/>
    <col min="5" max="5" width="22" style="8" bestFit="1" customWidth="1"/>
    <col min="6" max="6" width="1" style="8" customWidth="1"/>
    <col min="7" max="7" width="20.28515625" style="8" bestFit="1" customWidth="1"/>
    <col min="8" max="8" width="1" style="8" customWidth="1"/>
    <col min="9" max="9" width="21.85546875" style="8" bestFit="1" customWidth="1"/>
    <col min="10" max="10" width="1" style="8" customWidth="1"/>
    <col min="11" max="11" width="16.5703125" style="8" customWidth="1"/>
    <col min="12" max="12" width="1" style="8" customWidth="1"/>
    <col min="13" max="13" width="18.42578125" style="8" customWidth="1"/>
    <col min="14" max="14" width="1" style="8" customWidth="1"/>
    <col min="15" max="15" width="21.85546875" style="8" bestFit="1" customWidth="1"/>
    <col min="16" max="16" width="1" style="8" customWidth="1"/>
    <col min="17" max="17" width="17.5703125" style="8" bestFit="1" customWidth="1"/>
    <col min="18" max="18" width="1" style="8" customWidth="1"/>
    <col min="19" max="19" width="20.28515625" style="8" bestFit="1" customWidth="1"/>
    <col min="20" max="20" width="1" style="8" customWidth="1"/>
    <col min="21" max="21" width="15.28515625" style="8" customWidth="1"/>
    <col min="22" max="22" width="1" style="8" customWidth="1"/>
    <col min="23" max="23" width="9.140625" style="8" customWidth="1"/>
    <col min="24" max="24" width="14.85546875" style="8" bestFit="1" customWidth="1"/>
    <col min="25" max="16384" width="9.140625" style="8"/>
  </cols>
  <sheetData>
    <row r="2" spans="1:25" ht="30">
      <c r="A2" s="60" t="str">
        <f>'درآمد ناشی از فروش '!$A$2:$Q$2</f>
        <v>صندوق اختصاصی بازارگردانی توسعه فولاد مبارکه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spans="1:25" ht="30">
      <c r="A3" s="60" t="s">
        <v>41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5" ht="30">
      <c r="A4" s="60" t="str">
        <f>سهام!A4</f>
        <v>برای ماه منتهی به 1401/06/31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</row>
    <row r="5" spans="1:25" ht="38.25" customHeight="1">
      <c r="C5" s="9"/>
      <c r="E5" s="28"/>
      <c r="G5" s="28"/>
      <c r="I5" s="28"/>
    </row>
    <row r="6" spans="1:25" ht="28.5" thickBot="1">
      <c r="A6" s="64" t="s">
        <v>3</v>
      </c>
      <c r="C6" s="63" t="s">
        <v>42</v>
      </c>
      <c r="D6" s="63" t="s">
        <v>42</v>
      </c>
      <c r="E6" s="63" t="s">
        <v>42</v>
      </c>
      <c r="F6" s="63" t="s">
        <v>42</v>
      </c>
      <c r="G6" s="63" t="s">
        <v>42</v>
      </c>
      <c r="H6" s="63" t="s">
        <v>42</v>
      </c>
      <c r="I6" s="63" t="s">
        <v>42</v>
      </c>
      <c r="J6" s="63" t="s">
        <v>42</v>
      </c>
      <c r="K6" s="63" t="s">
        <v>42</v>
      </c>
      <c r="M6" s="63" t="s">
        <v>43</v>
      </c>
      <c r="N6" s="63" t="s">
        <v>43</v>
      </c>
      <c r="O6" s="63" t="s">
        <v>43</v>
      </c>
      <c r="P6" s="63" t="s">
        <v>43</v>
      </c>
      <c r="Q6" s="63" t="s">
        <v>43</v>
      </c>
      <c r="R6" s="63" t="s">
        <v>43</v>
      </c>
      <c r="S6" s="63" t="s">
        <v>43</v>
      </c>
      <c r="T6" s="63" t="s">
        <v>43</v>
      </c>
      <c r="U6" s="63" t="s">
        <v>43</v>
      </c>
    </row>
    <row r="7" spans="1:25" ht="46.5" customHeight="1" thickBot="1">
      <c r="A7" s="63" t="s">
        <v>3</v>
      </c>
      <c r="C7" s="74" t="s">
        <v>50</v>
      </c>
      <c r="D7" s="15"/>
      <c r="E7" s="73" t="s">
        <v>51</v>
      </c>
      <c r="F7" s="15"/>
      <c r="G7" s="73" t="s">
        <v>52</v>
      </c>
      <c r="H7" s="15"/>
      <c r="I7" s="73" t="s">
        <v>36</v>
      </c>
      <c r="J7" s="15"/>
      <c r="K7" s="74" t="s">
        <v>53</v>
      </c>
      <c r="L7" s="15"/>
      <c r="M7" s="73" t="s">
        <v>50</v>
      </c>
      <c r="N7" s="15"/>
      <c r="O7" s="73" t="s">
        <v>51</v>
      </c>
      <c r="P7" s="15"/>
      <c r="Q7" s="73" t="s">
        <v>52</v>
      </c>
      <c r="R7" s="15"/>
      <c r="S7" s="73" t="s">
        <v>36</v>
      </c>
      <c r="T7" s="15"/>
      <c r="U7" s="74" t="s">
        <v>53</v>
      </c>
    </row>
    <row r="8" spans="1:25" ht="21">
      <c r="A8" s="21" t="s">
        <v>151</v>
      </c>
      <c r="C8" s="9">
        <v>0</v>
      </c>
      <c r="E8" s="12">
        <v>9235374828</v>
      </c>
      <c r="G8" s="12">
        <v>22653165018</v>
      </c>
      <c r="I8" s="12">
        <v>31888539846</v>
      </c>
      <c r="K8" s="10" t="s">
        <v>190</v>
      </c>
      <c r="M8" s="9">
        <v>0</v>
      </c>
      <c r="O8" s="12">
        <v>37171264102</v>
      </c>
      <c r="Q8" s="12">
        <v>26234346935</v>
      </c>
      <c r="S8" s="12">
        <v>63405611037</v>
      </c>
      <c r="U8" s="10" t="s">
        <v>191</v>
      </c>
      <c r="X8" s="9"/>
      <c r="Y8" s="14"/>
    </row>
    <row r="9" spans="1:25" ht="21">
      <c r="A9" s="21" t="s">
        <v>70</v>
      </c>
      <c r="C9" s="9">
        <v>0</v>
      </c>
      <c r="E9" s="12">
        <v>-4886190709</v>
      </c>
      <c r="G9" s="12">
        <v>41214960</v>
      </c>
      <c r="I9" s="12">
        <v>-4844975749</v>
      </c>
      <c r="K9" s="10" t="s">
        <v>192</v>
      </c>
      <c r="M9" s="9">
        <v>3412811961</v>
      </c>
      <c r="O9" s="12">
        <v>-5550714184</v>
      </c>
      <c r="Q9" s="12">
        <v>6499778023</v>
      </c>
      <c r="S9" s="12">
        <v>4361875800</v>
      </c>
      <c r="U9" s="10" t="s">
        <v>193</v>
      </c>
      <c r="X9" s="9"/>
      <c r="Y9" s="14"/>
    </row>
    <row r="10" spans="1:25" ht="21">
      <c r="A10" s="21" t="s">
        <v>69</v>
      </c>
      <c r="C10" s="9">
        <v>0</v>
      </c>
      <c r="E10" s="12">
        <v>-5742681095</v>
      </c>
      <c r="G10" s="12">
        <v>-7453485</v>
      </c>
      <c r="I10" s="12">
        <v>-5750134580</v>
      </c>
      <c r="K10" s="10" t="s">
        <v>161</v>
      </c>
      <c r="M10" s="9">
        <v>2840336526</v>
      </c>
      <c r="O10" s="12">
        <v>-5111598081</v>
      </c>
      <c r="Q10" s="12">
        <v>12335772089</v>
      </c>
      <c r="S10" s="12">
        <v>10064510534</v>
      </c>
      <c r="U10" s="10" t="s">
        <v>194</v>
      </c>
      <c r="X10" s="9"/>
      <c r="Y10" s="14"/>
    </row>
    <row r="11" spans="1:25" ht="21">
      <c r="A11" s="21" t="s">
        <v>71</v>
      </c>
      <c r="C11" s="9">
        <v>0</v>
      </c>
      <c r="E11" s="12">
        <v>-83437993</v>
      </c>
      <c r="G11" s="9">
        <v>3174714315</v>
      </c>
      <c r="I11" s="12">
        <v>3091276322</v>
      </c>
      <c r="K11" s="10" t="s">
        <v>195</v>
      </c>
      <c r="M11" s="9">
        <v>2362556450</v>
      </c>
      <c r="O11" s="9">
        <v>23361964907</v>
      </c>
      <c r="P11" s="9"/>
      <c r="Q11" s="9">
        <v>24774675468</v>
      </c>
      <c r="R11" s="9"/>
      <c r="S11" s="9">
        <v>50499196825</v>
      </c>
      <c r="U11" s="10" t="s">
        <v>196</v>
      </c>
      <c r="X11" s="9"/>
      <c r="Y11" s="14"/>
    </row>
    <row r="12" spans="1:25" ht="21">
      <c r="A12" s="21" t="s">
        <v>72</v>
      </c>
      <c r="C12" s="9">
        <v>0</v>
      </c>
      <c r="E12" s="12">
        <v>4791388094</v>
      </c>
      <c r="G12" s="12">
        <v>-451452029</v>
      </c>
      <c r="I12" s="12">
        <v>4339936065</v>
      </c>
      <c r="K12" s="10" t="s">
        <v>197</v>
      </c>
      <c r="M12" s="9">
        <v>1232554959</v>
      </c>
      <c r="O12" s="12">
        <v>-10337619575</v>
      </c>
      <c r="Q12" s="12">
        <v>6054927480</v>
      </c>
      <c r="S12" s="12">
        <v>-3050137136</v>
      </c>
      <c r="U12" s="10" t="s">
        <v>198</v>
      </c>
      <c r="X12" s="9"/>
      <c r="Y12" s="14"/>
    </row>
    <row r="13" spans="1:25" ht="21">
      <c r="A13" s="21" t="s">
        <v>62</v>
      </c>
      <c r="C13" s="9">
        <v>0</v>
      </c>
      <c r="E13" s="9">
        <v>183043872</v>
      </c>
      <c r="G13" s="9">
        <v>-310101506</v>
      </c>
      <c r="I13" s="9">
        <v>-127057634</v>
      </c>
      <c r="K13" s="10" t="s">
        <v>125</v>
      </c>
      <c r="M13" s="9">
        <v>1920891036</v>
      </c>
      <c r="O13" s="9">
        <v>-25037300691</v>
      </c>
      <c r="Q13" s="12">
        <v>-789893896</v>
      </c>
      <c r="S13" s="12">
        <v>-23906303551</v>
      </c>
      <c r="U13" s="10" t="s">
        <v>199</v>
      </c>
      <c r="X13" s="9"/>
      <c r="Y13" s="14"/>
    </row>
    <row r="14" spans="1:25" ht="21">
      <c r="A14" s="21" t="s">
        <v>60</v>
      </c>
      <c r="C14" s="9">
        <v>0</v>
      </c>
      <c r="E14" s="12">
        <v>-3037976830</v>
      </c>
      <c r="G14" s="9">
        <v>92518907</v>
      </c>
      <c r="I14" s="12">
        <v>-2945457923</v>
      </c>
      <c r="K14" s="10" t="s">
        <v>198</v>
      </c>
      <c r="M14" s="9">
        <v>176394545</v>
      </c>
      <c r="O14" s="12">
        <v>2370278678</v>
      </c>
      <c r="Q14" s="12">
        <v>7807998665</v>
      </c>
      <c r="S14" s="12">
        <v>10354671888</v>
      </c>
      <c r="U14" s="10" t="s">
        <v>200</v>
      </c>
      <c r="X14" s="9"/>
      <c r="Y14" s="14"/>
    </row>
    <row r="15" spans="1:25" ht="21">
      <c r="A15" s="21" t="s">
        <v>61</v>
      </c>
      <c r="C15" s="9">
        <v>0</v>
      </c>
      <c r="E15" s="12">
        <v>-1539419015</v>
      </c>
      <c r="G15" s="9">
        <v>996825450</v>
      </c>
      <c r="I15" s="12">
        <v>-542593565</v>
      </c>
      <c r="K15" s="10" t="s">
        <v>123</v>
      </c>
      <c r="M15" s="9">
        <v>3121231508</v>
      </c>
      <c r="O15" s="12">
        <v>7347648104</v>
      </c>
      <c r="Q15" s="12">
        <v>8139878169</v>
      </c>
      <c r="S15" s="12">
        <v>18608757781</v>
      </c>
      <c r="U15" s="10" t="s">
        <v>201</v>
      </c>
      <c r="X15" s="9"/>
      <c r="Y15" s="14"/>
    </row>
    <row r="16" spans="1:25" ht="21">
      <c r="A16" s="21" t="s">
        <v>59</v>
      </c>
      <c r="C16" s="9">
        <v>0</v>
      </c>
      <c r="E16" s="12">
        <v>-89987033828</v>
      </c>
      <c r="G16" s="9">
        <v>0</v>
      </c>
      <c r="I16" s="12">
        <v>-89987033828</v>
      </c>
      <c r="K16" s="10" t="s">
        <v>202</v>
      </c>
      <c r="M16" s="9">
        <v>26569178651</v>
      </c>
      <c r="O16" s="12">
        <v>-180893173832</v>
      </c>
      <c r="Q16" s="12">
        <v>-694917217</v>
      </c>
      <c r="S16" s="12">
        <v>-155018912398</v>
      </c>
      <c r="U16" s="10" t="s">
        <v>203</v>
      </c>
      <c r="X16" s="9"/>
      <c r="Y16" s="14"/>
    </row>
    <row r="17" spans="1:25" ht="21">
      <c r="A17" s="21" t="s">
        <v>142</v>
      </c>
      <c r="C17" s="9">
        <v>0</v>
      </c>
      <c r="E17" s="12">
        <v>0</v>
      </c>
      <c r="G17" s="9">
        <v>0</v>
      </c>
      <c r="I17" s="12">
        <v>0</v>
      </c>
      <c r="K17" s="10" t="s">
        <v>122</v>
      </c>
      <c r="M17" s="9">
        <v>0</v>
      </c>
      <c r="O17" s="12">
        <v>0</v>
      </c>
      <c r="Q17" s="12">
        <v>0</v>
      </c>
      <c r="S17" s="12">
        <v>0</v>
      </c>
      <c r="U17" s="10" t="s">
        <v>122</v>
      </c>
      <c r="X17" s="9"/>
      <c r="Y17" s="14"/>
    </row>
    <row r="18" spans="1:25" ht="21">
      <c r="A18" s="21" t="s">
        <v>66</v>
      </c>
      <c r="C18" s="9">
        <v>0</v>
      </c>
      <c r="E18" s="12">
        <v>-19120164931</v>
      </c>
      <c r="F18" s="12"/>
      <c r="G18" s="9">
        <v>0</v>
      </c>
      <c r="H18" s="12"/>
      <c r="I18" s="12">
        <v>-19120164931</v>
      </c>
      <c r="K18" s="10" t="s">
        <v>204</v>
      </c>
      <c r="M18" s="9">
        <v>461224406285</v>
      </c>
      <c r="O18" s="12">
        <v>-857204827170</v>
      </c>
      <c r="Q18" s="12">
        <v>4002022136</v>
      </c>
      <c r="S18" s="12">
        <v>-391978398749</v>
      </c>
      <c r="U18" s="10" t="s">
        <v>205</v>
      </c>
      <c r="X18" s="9"/>
      <c r="Y18" s="14"/>
    </row>
    <row r="19" spans="1:25" ht="21">
      <c r="A19" s="21" t="s">
        <v>68</v>
      </c>
      <c r="C19" s="9">
        <v>0</v>
      </c>
      <c r="E19" s="12">
        <v>-46885603199</v>
      </c>
      <c r="G19" s="9">
        <v>0</v>
      </c>
      <c r="I19" s="12">
        <v>-46885603199</v>
      </c>
      <c r="K19" s="10" t="s">
        <v>206</v>
      </c>
      <c r="M19" s="9">
        <v>57456595509</v>
      </c>
      <c r="O19" s="12">
        <v>-199041686275</v>
      </c>
      <c r="Q19" s="12">
        <v>2222513092</v>
      </c>
      <c r="S19" s="12">
        <v>-139362577674</v>
      </c>
      <c r="U19" s="10" t="s">
        <v>207</v>
      </c>
      <c r="X19" s="9"/>
      <c r="Y19" s="14"/>
    </row>
    <row r="20" spans="1:25" ht="21">
      <c r="A20" s="21" t="s">
        <v>64</v>
      </c>
      <c r="C20" s="9">
        <v>0</v>
      </c>
      <c r="E20" s="12">
        <v>-4895133468</v>
      </c>
      <c r="G20" s="9">
        <v>0</v>
      </c>
      <c r="I20" s="12">
        <v>-4895133468</v>
      </c>
      <c r="K20" s="10" t="s">
        <v>192</v>
      </c>
      <c r="M20" s="9">
        <v>14309727900</v>
      </c>
      <c r="O20" s="12">
        <v>-83259926336</v>
      </c>
      <c r="Q20" s="12">
        <v>8173553964</v>
      </c>
      <c r="S20" s="12">
        <v>-60776644472</v>
      </c>
      <c r="U20" s="10" t="s">
        <v>208</v>
      </c>
      <c r="X20" s="9"/>
      <c r="Y20" s="14"/>
    </row>
    <row r="21" spans="1:25" ht="21">
      <c r="A21" s="21" t="s">
        <v>63</v>
      </c>
      <c r="C21" s="9">
        <v>0</v>
      </c>
      <c r="E21" s="12">
        <v>0</v>
      </c>
      <c r="G21" s="9">
        <v>0</v>
      </c>
      <c r="I21" s="12">
        <v>0</v>
      </c>
      <c r="K21" s="10" t="s">
        <v>122</v>
      </c>
      <c r="M21" s="9">
        <v>0</v>
      </c>
      <c r="O21" s="12">
        <v>0</v>
      </c>
      <c r="Q21" s="12">
        <v>5833251548</v>
      </c>
      <c r="S21" s="12">
        <v>5833251548</v>
      </c>
      <c r="U21" s="10" t="s">
        <v>209</v>
      </c>
      <c r="X21" s="9"/>
      <c r="Y21" s="14"/>
    </row>
    <row r="22" spans="1:25" ht="21">
      <c r="A22" s="21" t="s">
        <v>67</v>
      </c>
      <c r="C22" s="9">
        <v>0</v>
      </c>
      <c r="E22" s="9">
        <v>-50147898609</v>
      </c>
      <c r="G22" s="9">
        <v>0</v>
      </c>
      <c r="I22" s="9">
        <v>-50147898609</v>
      </c>
      <c r="K22" s="10" t="s">
        <v>210</v>
      </c>
      <c r="M22" s="9">
        <v>29590579855</v>
      </c>
      <c r="O22" s="9">
        <v>-168170523595</v>
      </c>
      <c r="Q22" s="12">
        <v>3254996772</v>
      </c>
      <c r="S22" s="12">
        <v>-135324946968</v>
      </c>
      <c r="U22" s="10" t="s">
        <v>211</v>
      </c>
      <c r="X22" s="9"/>
      <c r="Y22" s="14"/>
    </row>
    <row r="23" spans="1:25" ht="21">
      <c r="A23" s="21" t="s">
        <v>120</v>
      </c>
      <c r="C23" s="9">
        <v>0</v>
      </c>
      <c r="E23" s="9">
        <v>0</v>
      </c>
      <c r="G23" s="9">
        <v>0</v>
      </c>
      <c r="I23" s="9">
        <v>0</v>
      </c>
      <c r="K23" s="10" t="s">
        <v>122</v>
      </c>
      <c r="M23" s="9">
        <v>0</v>
      </c>
      <c r="O23" s="9">
        <v>0</v>
      </c>
      <c r="Q23" s="12">
        <v>-2466307002</v>
      </c>
      <c r="S23" s="12">
        <v>-2466307002</v>
      </c>
      <c r="U23" s="10" t="s">
        <v>162</v>
      </c>
      <c r="X23" s="9"/>
      <c r="Y23" s="14"/>
    </row>
    <row r="24" spans="1:25" ht="21">
      <c r="A24" s="21" t="s">
        <v>65</v>
      </c>
      <c r="C24" s="9">
        <v>0</v>
      </c>
      <c r="E24" s="9">
        <v>-1491597889446</v>
      </c>
      <c r="G24" s="9">
        <v>0</v>
      </c>
      <c r="I24" s="9">
        <v>-1491597889446</v>
      </c>
      <c r="K24" s="10" t="s">
        <v>212</v>
      </c>
      <c r="M24" s="9">
        <v>4697424407470</v>
      </c>
      <c r="O24" s="9">
        <v>-5798230214821</v>
      </c>
      <c r="Q24" s="12">
        <v>0</v>
      </c>
      <c r="S24" s="12">
        <v>-1100805807351</v>
      </c>
      <c r="U24" s="10" t="s">
        <v>213</v>
      </c>
      <c r="X24" s="9"/>
      <c r="Y24" s="14"/>
    </row>
    <row r="25" spans="1:25" ht="19.5" thickBot="1">
      <c r="C25" s="7">
        <f>SUM(C8:C24)</f>
        <v>0</v>
      </c>
      <c r="E25" s="27">
        <f>SUM(E8:E24)</f>
        <v>-1703713622329</v>
      </c>
      <c r="G25" s="27">
        <f>SUM(G8:G24)</f>
        <v>26189431630</v>
      </c>
      <c r="I25" s="27">
        <f>SUM(I8:J24)</f>
        <v>-1677524190699</v>
      </c>
      <c r="K25" s="10"/>
      <c r="M25" s="7">
        <f>SUM(M8:M24)</f>
        <v>5301641672655</v>
      </c>
      <c r="O25" s="27">
        <f>SUM(O8:O24)</f>
        <v>-7262586428769</v>
      </c>
      <c r="Q25" s="27">
        <f>SUM(Q8:Q24)</f>
        <v>111382596226</v>
      </c>
      <c r="S25" s="27">
        <f>SUM(S8:T24)</f>
        <v>-1849562159888</v>
      </c>
      <c r="U25" s="10"/>
    </row>
    <row r="26" spans="1:25" ht="19.5" thickTop="1"/>
    <row r="27" spans="1:25">
      <c r="E27" s="14"/>
      <c r="G27" s="14"/>
      <c r="Q27" s="9"/>
    </row>
    <row r="29" spans="1:25">
      <c r="C29" s="19"/>
      <c r="G29" s="19"/>
    </row>
    <row r="30" spans="1:25">
      <c r="C30" s="19"/>
      <c r="E30" s="9"/>
      <c r="F30" s="9">
        <f>I32+E25</f>
        <v>-1703713622329</v>
      </c>
      <c r="G30" s="19"/>
      <c r="I30" s="19"/>
    </row>
    <row r="31" spans="1:25">
      <c r="C31" s="9"/>
      <c r="G31" s="9"/>
      <c r="I31" s="19"/>
    </row>
    <row r="32" spans="1:25">
      <c r="G32" s="19"/>
      <c r="I32" s="9"/>
    </row>
    <row r="33" spans="2:8">
      <c r="G33" s="9"/>
    </row>
    <row r="36" spans="2:8" ht="8.25" customHeight="1"/>
    <row r="37" spans="2:8" ht="22.5" customHeight="1">
      <c r="B37" s="23" t="s">
        <v>166</v>
      </c>
    </row>
    <row r="38" spans="2:8" ht="409.5">
      <c r="B38" s="23" t="s">
        <v>149</v>
      </c>
    </row>
    <row r="39" spans="2:8" ht="409.5">
      <c r="B39" s="41" t="s">
        <v>140</v>
      </c>
      <c r="C39" s="42"/>
      <c r="D39" s="42"/>
      <c r="E39" s="42"/>
      <c r="F39" s="42"/>
      <c r="G39" s="42"/>
      <c r="H39" s="42"/>
    </row>
    <row r="40" spans="2:8" ht="27.75">
      <c r="B40" s="42"/>
      <c r="C40" s="42"/>
      <c r="D40" s="42"/>
      <c r="E40" s="42"/>
      <c r="F40" s="42"/>
      <c r="G40" s="42"/>
      <c r="H40" s="42"/>
    </row>
    <row r="41" spans="2:8" ht="27.75">
      <c r="B41" s="42"/>
      <c r="C41" s="42"/>
      <c r="D41" s="42"/>
      <c r="E41" s="42"/>
      <c r="F41" s="42"/>
      <c r="G41" s="42"/>
      <c r="H41" s="42"/>
    </row>
    <row r="42" spans="2:8" ht="27.75">
      <c r="B42" s="42"/>
      <c r="C42" s="42"/>
      <c r="D42" s="42"/>
      <c r="E42" s="42"/>
      <c r="F42" s="42"/>
      <c r="G42" s="42"/>
      <c r="H42" s="42"/>
    </row>
    <row r="43" spans="2:8" ht="27.75">
      <c r="B43" s="42"/>
      <c r="C43" s="42"/>
      <c r="D43" s="42"/>
      <c r="E43" s="42"/>
      <c r="F43" s="42"/>
      <c r="G43" s="42"/>
      <c r="H43" s="42"/>
    </row>
    <row r="44" spans="2:8">
      <c r="B44" s="23"/>
    </row>
    <row r="45" spans="2:8">
      <c r="B45" s="23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rintOptions horizontalCentered="1"/>
  <pageMargins left="0" right="0" top="0" bottom="0" header="0.3" footer="0.3"/>
  <pageSetup paperSize="9" scale="6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</sheetPr>
  <dimension ref="A2:K43"/>
  <sheetViews>
    <sheetView rightToLeft="1" topLeftCell="A10" zoomScaleNormal="100" zoomScaleSheetLayoutView="80" workbookViewId="0">
      <selection activeCell="I25" sqref="I25"/>
    </sheetView>
  </sheetViews>
  <sheetFormatPr defaultRowHeight="18.75"/>
  <cols>
    <col min="1" max="1" width="21" style="8" bestFit="1" customWidth="1"/>
    <col min="2" max="2" width="1" style="8" customWidth="1"/>
    <col min="3" max="3" width="17.42578125" style="8" bestFit="1" customWidth="1"/>
    <col min="4" max="4" width="1" style="8" customWidth="1"/>
    <col min="5" max="5" width="24.42578125" style="8" customWidth="1"/>
    <col min="6" max="6" width="1" style="8" customWidth="1"/>
    <col min="7" max="7" width="21" style="8" customWidth="1"/>
    <col min="8" max="8" width="1" style="8" customWidth="1"/>
    <col min="9" max="9" width="25.140625" style="8" customWidth="1"/>
    <col min="10" max="10" width="1" style="8" customWidth="1"/>
    <col min="11" max="11" width="20.42578125" style="8" customWidth="1"/>
    <col min="12" max="12" width="1" style="8" customWidth="1"/>
    <col min="13" max="13" width="9.140625" style="8" customWidth="1"/>
    <col min="14" max="16384" width="9.140625" style="8"/>
  </cols>
  <sheetData>
    <row r="2" spans="1:11" ht="30">
      <c r="A2" s="60" t="str">
        <f>'سرمایه‌گذاری در سهام '!A2:U2</f>
        <v>صندوق اختصاصی بازارگردانی توسعه فولاد مبارکه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30">
      <c r="A3" s="60" t="s">
        <v>41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30">
      <c r="A4" s="60" t="str">
        <f>'سرمایه‌گذاری در سهام '!A4:U4</f>
        <v>برای ماه منتهی به 1401/06/31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52.5" customHeight="1"/>
    <row r="6" spans="1:11" ht="28.5" thickBot="1">
      <c r="A6" s="75" t="s">
        <v>113</v>
      </c>
      <c r="B6" s="75" t="s">
        <v>113</v>
      </c>
      <c r="C6" s="75" t="s">
        <v>113</v>
      </c>
      <c r="E6" s="75" t="s">
        <v>42</v>
      </c>
      <c r="F6" s="75" t="s">
        <v>42</v>
      </c>
      <c r="G6" s="75" t="s">
        <v>42</v>
      </c>
      <c r="I6" s="75" t="s">
        <v>43</v>
      </c>
      <c r="J6" s="75" t="s">
        <v>43</v>
      </c>
      <c r="K6" s="75" t="s">
        <v>43</v>
      </c>
    </row>
    <row r="7" spans="1:11" ht="50.25" customHeight="1">
      <c r="A7" s="16" t="s">
        <v>114</v>
      </c>
      <c r="C7" s="16" t="s">
        <v>33</v>
      </c>
      <c r="E7" s="13" t="s">
        <v>115</v>
      </c>
      <c r="G7" s="13" t="s">
        <v>116</v>
      </c>
      <c r="I7" s="13" t="s">
        <v>115</v>
      </c>
      <c r="K7" s="13" t="s">
        <v>116</v>
      </c>
    </row>
    <row r="8" spans="1:11" ht="21" customHeight="1">
      <c r="A8" s="21" t="s">
        <v>74</v>
      </c>
      <c r="C8" s="8" t="s">
        <v>89</v>
      </c>
      <c r="E8" s="9">
        <v>342898286</v>
      </c>
      <c r="G8" s="18" t="s">
        <v>45</v>
      </c>
      <c r="I8" s="9">
        <v>1989525345</v>
      </c>
      <c r="K8" s="18" t="s">
        <v>45</v>
      </c>
    </row>
    <row r="9" spans="1:11" ht="21">
      <c r="A9" s="21" t="s">
        <v>74</v>
      </c>
      <c r="C9" s="8" t="s">
        <v>90</v>
      </c>
      <c r="E9" s="9">
        <v>68867373</v>
      </c>
      <c r="G9" s="8" t="s">
        <v>45</v>
      </c>
      <c r="I9" s="9">
        <v>400376165</v>
      </c>
      <c r="K9" s="8" t="s">
        <v>45</v>
      </c>
    </row>
    <row r="10" spans="1:11" ht="21">
      <c r="A10" s="21" t="s">
        <v>74</v>
      </c>
      <c r="C10" s="8" t="s">
        <v>91</v>
      </c>
      <c r="E10" s="9">
        <v>42520015</v>
      </c>
      <c r="G10" s="8" t="s">
        <v>45</v>
      </c>
      <c r="I10" s="9">
        <v>232302243</v>
      </c>
      <c r="K10" s="8" t="s">
        <v>45</v>
      </c>
    </row>
    <row r="11" spans="1:11" ht="21">
      <c r="A11" s="21" t="s">
        <v>74</v>
      </c>
      <c r="C11" s="8" t="s">
        <v>92</v>
      </c>
      <c r="E11" s="9">
        <v>13040556</v>
      </c>
      <c r="G11" s="8" t="s">
        <v>45</v>
      </c>
      <c r="I11" s="9">
        <v>75814245</v>
      </c>
      <c r="K11" s="8" t="s">
        <v>45</v>
      </c>
    </row>
    <row r="12" spans="1:11" ht="21">
      <c r="A12" s="21" t="s">
        <v>74</v>
      </c>
      <c r="C12" s="8" t="s">
        <v>93</v>
      </c>
      <c r="E12" s="9">
        <v>27812410</v>
      </c>
      <c r="G12" s="8" t="s">
        <v>45</v>
      </c>
      <c r="I12" s="9">
        <v>136739438</v>
      </c>
      <c r="K12" s="8" t="s">
        <v>45</v>
      </c>
    </row>
    <row r="13" spans="1:11" ht="21">
      <c r="A13" s="21" t="s">
        <v>74</v>
      </c>
      <c r="C13" s="8" t="s">
        <v>94</v>
      </c>
      <c r="E13" s="9">
        <v>106643486</v>
      </c>
      <c r="G13" s="8" t="s">
        <v>45</v>
      </c>
      <c r="I13" s="9">
        <v>850488669</v>
      </c>
      <c r="K13" s="8" t="s">
        <v>45</v>
      </c>
    </row>
    <row r="14" spans="1:11" ht="21">
      <c r="A14" s="21" t="s">
        <v>74</v>
      </c>
      <c r="C14" s="8" t="s">
        <v>95</v>
      </c>
      <c r="E14" s="9">
        <v>40112934</v>
      </c>
      <c r="G14" s="8" t="s">
        <v>45</v>
      </c>
      <c r="I14" s="9">
        <v>233205681</v>
      </c>
      <c r="K14" s="8" t="s">
        <v>45</v>
      </c>
    </row>
    <row r="15" spans="1:11" ht="21">
      <c r="A15" s="21" t="s">
        <v>74</v>
      </c>
      <c r="C15" s="8" t="s">
        <v>96</v>
      </c>
      <c r="E15" s="9">
        <v>58741103</v>
      </c>
      <c r="G15" s="8" t="s">
        <v>45</v>
      </c>
      <c r="I15" s="9">
        <v>341504786</v>
      </c>
      <c r="K15" s="8" t="s">
        <v>45</v>
      </c>
    </row>
    <row r="16" spans="1:11" ht="21">
      <c r="A16" s="21" t="s">
        <v>74</v>
      </c>
      <c r="C16" s="8" t="s">
        <v>97</v>
      </c>
      <c r="E16" s="9">
        <v>2976580</v>
      </c>
      <c r="G16" s="8" t="s">
        <v>45</v>
      </c>
      <c r="I16" s="9">
        <v>17305027</v>
      </c>
      <c r="K16" s="8" t="s">
        <v>45</v>
      </c>
    </row>
    <row r="17" spans="1:11" ht="21">
      <c r="A17" s="21" t="s">
        <v>74</v>
      </c>
      <c r="C17" s="8" t="s">
        <v>98</v>
      </c>
      <c r="E17" s="9">
        <v>12780264</v>
      </c>
      <c r="G17" s="8" t="s">
        <v>45</v>
      </c>
      <c r="I17" s="9">
        <v>74300976</v>
      </c>
      <c r="K17" s="8" t="s">
        <v>45</v>
      </c>
    </row>
    <row r="18" spans="1:11" ht="21">
      <c r="A18" s="21" t="s">
        <v>74</v>
      </c>
      <c r="C18" s="8" t="s">
        <v>99</v>
      </c>
      <c r="E18" s="9">
        <v>2916109</v>
      </c>
      <c r="G18" s="8" t="s">
        <v>45</v>
      </c>
      <c r="I18" s="9">
        <v>16953466</v>
      </c>
      <c r="K18" s="8" t="s">
        <v>45</v>
      </c>
    </row>
    <row r="19" spans="1:11" ht="21">
      <c r="A19" s="21" t="s">
        <v>74</v>
      </c>
      <c r="C19" s="8" t="s">
        <v>100</v>
      </c>
      <c r="E19" s="9">
        <v>14025170</v>
      </c>
      <c r="G19" s="8" t="s">
        <v>45</v>
      </c>
      <c r="I19" s="9">
        <v>81538523</v>
      </c>
      <c r="K19" s="8" t="s">
        <v>45</v>
      </c>
    </row>
    <row r="20" spans="1:11" ht="21">
      <c r="A20" s="21" t="s">
        <v>74</v>
      </c>
      <c r="C20" s="8" t="s">
        <v>101</v>
      </c>
      <c r="E20" s="9">
        <v>20834193</v>
      </c>
      <c r="G20" s="8" t="s">
        <v>45</v>
      </c>
      <c r="I20" s="9">
        <v>121124327</v>
      </c>
      <c r="K20" s="8" t="s">
        <v>45</v>
      </c>
    </row>
    <row r="21" spans="1:11" ht="21">
      <c r="A21" s="21" t="s">
        <v>74</v>
      </c>
      <c r="C21" s="8" t="s">
        <v>102</v>
      </c>
      <c r="E21" s="9">
        <v>100562175</v>
      </c>
      <c r="G21" s="8" t="s">
        <v>45</v>
      </c>
      <c r="I21" s="9">
        <v>505815346</v>
      </c>
      <c r="K21" s="8" t="s">
        <v>45</v>
      </c>
    </row>
    <row r="22" spans="1:11" ht="21">
      <c r="A22" s="21" t="s">
        <v>143</v>
      </c>
      <c r="C22" s="8" t="s">
        <v>144</v>
      </c>
      <c r="E22" s="9">
        <v>267247483</v>
      </c>
      <c r="G22" s="8" t="s">
        <v>45</v>
      </c>
      <c r="I22" s="9">
        <v>1333019496</v>
      </c>
      <c r="K22" s="8" t="s">
        <v>45</v>
      </c>
    </row>
    <row r="23" spans="1:11" ht="21">
      <c r="A23" s="21" t="s">
        <v>143</v>
      </c>
      <c r="C23" s="8" t="s">
        <v>154</v>
      </c>
      <c r="E23" s="9">
        <v>4246</v>
      </c>
      <c r="G23" s="8" t="s">
        <v>45</v>
      </c>
      <c r="I23" s="9">
        <v>4246</v>
      </c>
      <c r="K23" s="8" t="s">
        <v>45</v>
      </c>
    </row>
    <row r="24" spans="1:11" ht="19.5" thickBot="1">
      <c r="E24" s="7">
        <f>SUM(E8:E23)</f>
        <v>1121982383</v>
      </c>
      <c r="G24" s="11">
        <f>SUM(G9:G9)</f>
        <v>0</v>
      </c>
      <c r="I24" s="7">
        <f>SUM(I8:I23)</f>
        <v>6410017979</v>
      </c>
      <c r="K24" s="11">
        <f>SUM(K9:K9)</f>
        <v>0</v>
      </c>
    </row>
    <row r="25" spans="1:11" ht="19.5" thickTop="1"/>
    <row r="37" spans="2:8" ht="8.25" customHeight="1"/>
    <row r="38" spans="2:8" ht="22.5" customHeight="1">
      <c r="B38" s="23" t="s">
        <v>166</v>
      </c>
    </row>
    <row r="39" spans="2:8" ht="409.5">
      <c r="B39" s="41" t="s">
        <v>149</v>
      </c>
      <c r="C39" s="42"/>
      <c r="D39" s="42"/>
      <c r="E39" s="42"/>
      <c r="F39" s="42"/>
      <c r="G39" s="42"/>
      <c r="H39" s="42"/>
    </row>
    <row r="40" spans="2:8" ht="27.75">
      <c r="B40" s="42"/>
      <c r="C40" s="42"/>
      <c r="D40" s="42"/>
      <c r="E40" s="42"/>
      <c r="F40" s="42"/>
      <c r="G40" s="42"/>
      <c r="H40" s="42"/>
    </row>
    <row r="41" spans="2:8" ht="27.75">
      <c r="B41" s="42"/>
      <c r="C41" s="42"/>
      <c r="D41" s="42"/>
      <c r="E41" s="42"/>
      <c r="F41" s="42"/>
      <c r="G41" s="42"/>
      <c r="H41" s="42"/>
    </row>
    <row r="42" spans="2:8" ht="27.75">
      <c r="B42" s="42"/>
      <c r="C42" s="42"/>
      <c r="D42" s="42"/>
      <c r="E42" s="42"/>
      <c r="F42" s="42"/>
      <c r="G42" s="42"/>
      <c r="H42" s="42"/>
    </row>
    <row r="43" spans="2:8" ht="27.75">
      <c r="B43" s="42"/>
      <c r="C43" s="42"/>
      <c r="D43" s="42"/>
      <c r="E43" s="42"/>
      <c r="F43" s="42"/>
      <c r="G43" s="42"/>
      <c r="H43" s="42"/>
    </row>
  </sheetData>
  <mergeCells count="6">
    <mergeCell ref="A2:K2"/>
    <mergeCell ref="A3:K3"/>
    <mergeCell ref="A4:K4"/>
    <mergeCell ref="A6:C6"/>
    <mergeCell ref="E6:G6"/>
    <mergeCell ref="I6:K6"/>
  </mergeCells>
  <pageMargins left="0.7" right="0.7" top="0.75" bottom="0.75" header="0.3" footer="0.3"/>
  <pageSetup paperSize="9" scale="8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964E8-3487-4442-83D3-0C7FE8A94EA6}">
  <sheetPr>
    <tabColor rgb="FF92D050"/>
  </sheetPr>
  <dimension ref="A1:L37"/>
  <sheetViews>
    <sheetView rightToLeft="1" zoomScaleNormal="100" workbookViewId="0">
      <selection activeCell="E8" sqref="E8"/>
    </sheetView>
  </sheetViews>
  <sheetFormatPr defaultRowHeight="15"/>
  <cols>
    <col min="1" max="1" width="34.140625" style="46" bestFit="1" customWidth="1"/>
    <col min="2" max="2" width="11.140625" style="46" customWidth="1"/>
    <col min="3" max="3" width="18.5703125" style="46" customWidth="1"/>
    <col min="4" max="4" width="1" style="46" customWidth="1"/>
    <col min="5" max="5" width="18.7109375" style="46" bestFit="1" customWidth="1"/>
    <col min="6" max="6" width="1" style="46" customWidth="1"/>
    <col min="7" max="7" width="9.140625" style="46" customWidth="1"/>
    <col min="8" max="16384" width="9.140625" style="46"/>
  </cols>
  <sheetData>
    <row r="1" spans="1:8" ht="18.75">
      <c r="A1" s="8"/>
      <c r="B1" s="8"/>
      <c r="C1" s="8"/>
      <c r="D1" s="8"/>
      <c r="E1" s="8"/>
    </row>
    <row r="2" spans="1:8" ht="30">
      <c r="A2" s="8"/>
      <c r="B2" s="60" t="s">
        <v>112</v>
      </c>
      <c r="C2" s="60"/>
      <c r="D2" s="60"/>
      <c r="E2" s="60"/>
      <c r="F2" s="60"/>
      <c r="G2" s="60"/>
      <c r="H2" s="60"/>
    </row>
    <row r="3" spans="1:8" ht="30">
      <c r="A3" s="8"/>
      <c r="B3" s="60" t="s">
        <v>41</v>
      </c>
      <c r="C3" s="60"/>
      <c r="D3" s="60"/>
      <c r="E3" s="60"/>
      <c r="F3" s="60"/>
      <c r="G3" s="60"/>
      <c r="H3" s="60"/>
    </row>
    <row r="4" spans="1:8" ht="30">
      <c r="A4" s="60" t="str">
        <f>'سرمایه‌گذاری در سهام '!A4:U4</f>
        <v>برای ماه منتهی به 1401/06/31</v>
      </c>
      <c r="B4" s="60"/>
      <c r="C4" s="60"/>
      <c r="D4" s="60"/>
      <c r="E4" s="60"/>
      <c r="F4" s="60"/>
      <c r="G4" s="60"/>
      <c r="H4" s="60"/>
    </row>
    <row r="5" spans="1:8" ht="27.75">
      <c r="A5" s="45"/>
      <c r="B5" s="8"/>
      <c r="C5" s="45" t="s">
        <v>42</v>
      </c>
      <c r="D5" s="8"/>
      <c r="E5" s="45" t="s">
        <v>168</v>
      </c>
    </row>
    <row r="6" spans="1:8" ht="21" customHeight="1">
      <c r="A6" s="76" t="s">
        <v>55</v>
      </c>
      <c r="B6" s="8"/>
      <c r="C6" s="12" t="s">
        <v>42</v>
      </c>
      <c r="D6" s="8"/>
      <c r="E6" s="10"/>
    </row>
    <row r="7" spans="1:8" ht="21" customHeight="1">
      <c r="A7" s="77"/>
      <c r="B7" s="8"/>
      <c r="C7" s="14" t="s">
        <v>36</v>
      </c>
      <c r="D7" s="8"/>
      <c r="E7" s="10" t="s">
        <v>36</v>
      </c>
    </row>
    <row r="8" spans="1:8" ht="21">
      <c r="A8" s="21" t="s">
        <v>55</v>
      </c>
      <c r="B8" s="8"/>
      <c r="C8" s="9">
        <v>594585546</v>
      </c>
      <c r="D8" s="8"/>
      <c r="E8" s="9">
        <v>689693701</v>
      </c>
    </row>
    <row r="9" spans="1:8" ht="21">
      <c r="A9" s="21" t="s">
        <v>56</v>
      </c>
      <c r="B9" s="8"/>
      <c r="C9" s="9">
        <v>0</v>
      </c>
      <c r="D9" s="8"/>
      <c r="E9" s="9">
        <v>0</v>
      </c>
    </row>
    <row r="10" spans="1:8" ht="21.75" thickBot="1">
      <c r="A10" s="21" t="s">
        <v>57</v>
      </c>
      <c r="B10" s="8"/>
      <c r="C10" s="27">
        <v>0</v>
      </c>
      <c r="D10" s="8"/>
      <c r="E10" s="27">
        <v>0</v>
      </c>
    </row>
    <row r="11" spans="1:8" ht="28.5" thickTop="1">
      <c r="A11" s="45" t="s">
        <v>45</v>
      </c>
      <c r="B11" s="8"/>
      <c r="C11" s="47">
        <v>594585546</v>
      </c>
      <c r="D11" s="14"/>
      <c r="E11" s="48">
        <v>689693701</v>
      </c>
    </row>
    <row r="12" spans="1:8" ht="21">
      <c r="A12" s="21"/>
      <c r="B12" s="8"/>
      <c r="C12" s="12"/>
      <c r="D12" s="8"/>
      <c r="E12" s="10"/>
    </row>
    <row r="19" spans="12:12" ht="18.75">
      <c r="L19" s="8"/>
    </row>
    <row r="36" spans="2:2" ht="8.25" customHeight="1"/>
    <row r="37" spans="2:2" ht="22.5" customHeight="1">
      <c r="B37" s="55" t="s">
        <v>166</v>
      </c>
    </row>
  </sheetData>
  <mergeCells count="4">
    <mergeCell ref="A6:A7"/>
    <mergeCell ref="B2:H2"/>
    <mergeCell ref="B3:H3"/>
    <mergeCell ref="A4:H4"/>
  </mergeCells>
  <pageMargins left="0.7" right="0.7" top="0.75" bottom="0.75" header="0.3" footer="0.3"/>
  <pageSetup scale="8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</sheetPr>
  <dimension ref="A2:N41"/>
  <sheetViews>
    <sheetView showGridLines="0" rightToLeft="1" zoomScaleNormal="100" zoomScaleSheetLayoutView="100" workbookViewId="0">
      <selection activeCell="L6" sqref="L6"/>
    </sheetView>
  </sheetViews>
  <sheetFormatPr defaultRowHeight="18.75"/>
  <cols>
    <col min="1" max="1" width="9.140625" style="8"/>
    <col min="2" max="2" width="29.5703125" style="8" customWidth="1"/>
    <col min="3" max="3" width="1" style="8" customWidth="1"/>
    <col min="4" max="4" width="22" style="8" bestFit="1" customWidth="1"/>
    <col min="5" max="5" width="1" style="8" customWidth="1"/>
    <col min="6" max="6" width="20.28515625" style="8" bestFit="1" customWidth="1"/>
    <col min="7" max="7" width="1" style="8" customWidth="1"/>
    <col min="8" max="8" width="23.7109375" style="8" customWidth="1"/>
    <col min="9" max="9" width="1" style="8" customWidth="1"/>
    <col min="10" max="10" width="9.140625" style="8" customWidth="1"/>
    <col min="11" max="13" width="9.140625" style="8"/>
    <col min="14" max="14" width="19.140625" style="8" bestFit="1" customWidth="1"/>
    <col min="15" max="16384" width="9.140625" style="8"/>
  </cols>
  <sheetData>
    <row r="2" spans="1:14" ht="30">
      <c r="B2" s="60" t="s">
        <v>112</v>
      </c>
      <c r="C2" s="60"/>
      <c r="D2" s="60"/>
      <c r="E2" s="60"/>
      <c r="F2" s="60"/>
      <c r="G2" s="60"/>
      <c r="H2" s="60"/>
    </row>
    <row r="3" spans="1:14" ht="30">
      <c r="B3" s="60" t="s">
        <v>41</v>
      </c>
      <c r="C3" s="60"/>
      <c r="D3" s="60"/>
      <c r="E3" s="60"/>
      <c r="F3" s="60"/>
      <c r="G3" s="60"/>
      <c r="H3" s="60"/>
    </row>
    <row r="4" spans="1:14" ht="30">
      <c r="A4" s="60" t="str">
        <f>'سرمایه‌گذاری در سهام '!A4:U4</f>
        <v>برای ماه منتهی به 1401/06/31</v>
      </c>
      <c r="B4" s="60"/>
      <c r="C4" s="60"/>
      <c r="D4" s="60"/>
      <c r="E4" s="60"/>
      <c r="F4" s="60"/>
      <c r="G4" s="60"/>
      <c r="H4" s="60"/>
    </row>
    <row r="5" spans="1:14" ht="44.25" customHeight="1"/>
    <row r="6" spans="1:14" ht="54" customHeight="1">
      <c r="B6" s="65" t="s">
        <v>44</v>
      </c>
      <c r="D6" s="65" t="s">
        <v>36</v>
      </c>
      <c r="F6" s="67" t="s">
        <v>53</v>
      </c>
      <c r="H6" s="67" t="s">
        <v>13</v>
      </c>
      <c r="N6" s="19"/>
    </row>
    <row r="7" spans="1:14" ht="21">
      <c r="B7" s="21" t="s">
        <v>117</v>
      </c>
      <c r="D7" s="12">
        <v>-1677524190699</v>
      </c>
      <c r="F7" s="50">
        <v>0.97330000000000005</v>
      </c>
      <c r="G7" s="51"/>
      <c r="H7" s="50">
        <v>-4.41E-2</v>
      </c>
    </row>
    <row r="8" spans="1:14" ht="20.25" customHeight="1">
      <c r="B8" s="21" t="s">
        <v>118</v>
      </c>
      <c r="D8" s="14">
        <v>0</v>
      </c>
      <c r="F8" s="50">
        <v>0</v>
      </c>
      <c r="G8" s="51"/>
      <c r="H8" s="50">
        <v>0</v>
      </c>
    </row>
    <row r="9" spans="1:14" ht="21">
      <c r="B9" s="21" t="s">
        <v>119</v>
      </c>
      <c r="D9" s="9">
        <v>1121982383</v>
      </c>
      <c r="F9" s="50">
        <v>-6.9999999999999999E-4</v>
      </c>
      <c r="G9" s="51"/>
      <c r="H9" s="50">
        <v>0</v>
      </c>
    </row>
    <row r="10" spans="1:14" ht="21">
      <c r="B10" s="21" t="str">
        <f>'سایر درآمدها '!B8</f>
        <v>سایر درآمدها</v>
      </c>
      <c r="D10" s="9"/>
      <c r="F10" s="50"/>
      <c r="G10" s="52"/>
      <c r="H10" s="50"/>
    </row>
    <row r="11" spans="1:14" ht="19.5" thickBot="1">
      <c r="D11" s="27">
        <f>SUM(D7:D10)</f>
        <v>-1676402208316</v>
      </c>
      <c r="F11" s="49">
        <f>SUM(F7:F10)</f>
        <v>0.97260000000000002</v>
      </c>
      <c r="G11" s="53"/>
      <c r="H11" s="54">
        <f ca="1">SUM(H7:H11)</f>
        <v>0</v>
      </c>
    </row>
    <row r="12" spans="1:14" ht="19.5" thickTop="1"/>
    <row r="15" spans="1:14">
      <c r="B15" s="28"/>
      <c r="D15" s="28"/>
      <c r="F15" s="28"/>
      <c r="H15" s="28"/>
    </row>
    <row r="17" spans="4:4">
      <c r="D17" s="9"/>
    </row>
    <row r="36" spans="2:8" ht="8.25" customHeight="1"/>
    <row r="37" spans="2:8" ht="22.5" customHeight="1">
      <c r="B37" s="41" t="s">
        <v>166</v>
      </c>
      <c r="C37" s="42"/>
      <c r="D37" s="42"/>
      <c r="E37" s="42"/>
      <c r="F37" s="42"/>
      <c r="G37" s="42"/>
      <c r="H37" s="42"/>
    </row>
    <row r="38" spans="2:8" ht="27.75">
      <c r="B38" s="42"/>
      <c r="C38" s="42"/>
      <c r="D38" s="42"/>
      <c r="E38" s="42"/>
      <c r="F38" s="42"/>
      <c r="G38" s="42"/>
      <c r="H38" s="42"/>
    </row>
    <row r="39" spans="2:8" ht="27.75">
      <c r="B39" s="42"/>
      <c r="C39" s="42"/>
      <c r="D39" s="42"/>
      <c r="E39" s="42"/>
      <c r="F39" s="42"/>
      <c r="G39" s="42"/>
      <c r="H39" s="42"/>
    </row>
    <row r="40" spans="2:8" ht="27.75">
      <c r="B40" s="42"/>
      <c r="C40" s="42"/>
      <c r="D40" s="42"/>
      <c r="E40" s="42"/>
      <c r="F40" s="42"/>
      <c r="G40" s="42"/>
      <c r="H40" s="42"/>
    </row>
    <row r="41" spans="2:8" ht="27.75">
      <c r="B41" s="42"/>
      <c r="C41" s="42"/>
      <c r="D41" s="42"/>
      <c r="E41" s="42"/>
      <c r="F41" s="42"/>
      <c r="G41" s="42"/>
      <c r="H41" s="42"/>
    </row>
  </sheetData>
  <mergeCells count="7">
    <mergeCell ref="B6"/>
    <mergeCell ref="D6"/>
    <mergeCell ref="F6"/>
    <mergeCell ref="H6"/>
    <mergeCell ref="B2:H2"/>
    <mergeCell ref="B3:H3"/>
    <mergeCell ref="A4:H4"/>
  </mergeCells>
  <pageMargins left="0" right="0" top="0" bottom="0" header="0.3" footer="0.3"/>
  <pageSetup scale="9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G12"/>
  <sheetViews>
    <sheetView rightToLeft="1" view="pageBreakPreview" zoomScaleNormal="100" zoomScaleSheetLayoutView="100" workbookViewId="0">
      <selection activeCell="N56" sqref="N56"/>
    </sheetView>
  </sheetViews>
  <sheetFormatPr defaultRowHeight="18.75"/>
  <cols>
    <col min="1" max="1" width="9.140625" style="1"/>
    <col min="2" max="2" width="39.7109375" style="1" customWidth="1"/>
    <col min="3" max="3" width="1.28515625" style="1" customWidth="1"/>
    <col min="4" max="4" width="21.85546875" style="1" customWidth="1"/>
    <col min="5" max="5" width="1.42578125" style="1" customWidth="1"/>
    <col min="6" max="6" width="24.42578125" style="1" customWidth="1"/>
    <col min="7" max="7" width="17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2:7" ht="30">
      <c r="B2" s="60" t="s">
        <v>0</v>
      </c>
      <c r="C2" s="60"/>
      <c r="D2" s="60"/>
      <c r="E2" s="60"/>
      <c r="F2" s="60"/>
      <c r="G2" s="60"/>
    </row>
    <row r="3" spans="2:7" ht="30">
      <c r="B3" s="60" t="s">
        <v>41</v>
      </c>
      <c r="C3" s="60"/>
      <c r="D3" s="60"/>
      <c r="E3" s="60"/>
      <c r="F3" s="60"/>
      <c r="G3" s="60"/>
    </row>
    <row r="4" spans="2:7" ht="30">
      <c r="B4" s="60" t="e">
        <f>#REF!</f>
        <v>#REF!</v>
      </c>
      <c r="C4" s="60"/>
      <c r="D4" s="60"/>
      <c r="E4" s="60"/>
      <c r="F4" s="60"/>
      <c r="G4" s="60"/>
    </row>
    <row r="5" spans="2:7" ht="51.75" customHeight="1"/>
    <row r="6" spans="2:7" ht="28.5" thickBot="1">
      <c r="B6" s="64" t="s">
        <v>54</v>
      </c>
      <c r="D6" s="63" t="s">
        <v>42</v>
      </c>
      <c r="F6" s="63" t="s">
        <v>58</v>
      </c>
    </row>
    <row r="7" spans="2:7" ht="28.5" thickBot="1">
      <c r="B7" s="63" t="s">
        <v>54</v>
      </c>
      <c r="D7" s="68" t="s">
        <v>36</v>
      </c>
      <c r="F7" s="68" t="s">
        <v>36</v>
      </c>
    </row>
    <row r="8" spans="2:7" ht="21">
      <c r="B8" s="2" t="s">
        <v>55</v>
      </c>
      <c r="D8" s="3">
        <v>0</v>
      </c>
      <c r="F8" s="3">
        <v>0</v>
      </c>
    </row>
    <row r="9" spans="2:7" ht="21">
      <c r="B9" s="2" t="s">
        <v>56</v>
      </c>
      <c r="D9" s="3">
        <v>0</v>
      </c>
      <c r="F9" s="3">
        <v>0</v>
      </c>
    </row>
    <row r="10" spans="2:7" ht="21">
      <c r="B10" s="2" t="s">
        <v>57</v>
      </c>
      <c r="D10" s="3">
        <v>5240758827</v>
      </c>
      <c r="F10" s="3">
        <f>D10</f>
        <v>5240758827</v>
      </c>
    </row>
    <row r="11" spans="2:7" ht="21.75" thickBot="1">
      <c r="C11" s="2" t="s">
        <v>45</v>
      </c>
      <c r="D11" s="4">
        <f>SUM(D8:D10)</f>
        <v>5240758827</v>
      </c>
      <c r="E11" s="3">
        <v>0</v>
      </c>
      <c r="F11" s="4">
        <f>SUM(F8:F10)</f>
        <v>5240758827</v>
      </c>
      <c r="G11" s="3">
        <v>0</v>
      </c>
    </row>
    <row r="12" spans="2:7" ht="19.5" thickTop="1"/>
  </sheetData>
  <mergeCells count="8">
    <mergeCell ref="B2:G2"/>
    <mergeCell ref="B3:G3"/>
    <mergeCell ref="B4:G4"/>
    <mergeCell ref="F7"/>
    <mergeCell ref="F6"/>
    <mergeCell ref="B6:B7"/>
    <mergeCell ref="D7"/>
    <mergeCell ref="D6"/>
  </mergeCells>
  <pageMargins left="0" right="0" top="0" bottom="0" header="0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2:AC47"/>
  <sheetViews>
    <sheetView showGridLines="0" rightToLeft="1" tabSelected="1" zoomScaleNormal="100" zoomScaleSheetLayoutView="80" workbookViewId="0">
      <selection activeCell="C41" sqref="C41"/>
    </sheetView>
  </sheetViews>
  <sheetFormatPr defaultRowHeight="18.75"/>
  <cols>
    <col min="1" max="1" width="29.7109375" style="8" customWidth="1"/>
    <col min="2" max="2" width="1.42578125" style="8" customWidth="1"/>
    <col min="3" max="3" width="13.5703125" style="8" bestFit="1" customWidth="1"/>
    <col min="4" max="4" width="1" style="8" customWidth="1"/>
    <col min="5" max="5" width="19" style="8" bestFit="1" customWidth="1"/>
    <col min="6" max="6" width="1" style="8" customWidth="1"/>
    <col min="7" max="7" width="23.85546875" style="8" bestFit="1" customWidth="1"/>
    <col min="8" max="8" width="0.28515625" style="8" customWidth="1"/>
    <col min="9" max="9" width="13.5703125" style="8" customWidth="1"/>
    <col min="10" max="10" width="0.28515625" style="8" customWidth="1"/>
    <col min="11" max="11" width="19" style="8" bestFit="1" customWidth="1"/>
    <col min="12" max="12" width="1" style="8" customWidth="1"/>
    <col min="13" max="13" width="13.5703125" style="8" bestFit="1" customWidth="1"/>
    <col min="14" max="14" width="1" style="8" customWidth="1"/>
    <col min="15" max="15" width="17.85546875" style="8" bestFit="1" customWidth="1"/>
    <col min="16" max="16" width="1" style="8" customWidth="1"/>
    <col min="17" max="17" width="16.28515625" style="8" customWidth="1"/>
    <col min="18" max="18" width="2.42578125" style="8" customWidth="1"/>
    <col min="19" max="19" width="14" style="8" bestFit="1" customWidth="1"/>
    <col min="20" max="20" width="1" style="8" customWidth="1"/>
    <col min="21" max="21" width="20.42578125" style="8" bestFit="1" customWidth="1"/>
    <col min="22" max="22" width="1" style="8" customWidth="1"/>
    <col min="23" max="23" width="23.85546875" style="8" customWidth="1"/>
    <col min="24" max="24" width="1" style="8" customWidth="1"/>
    <col min="25" max="25" width="13.5703125" style="8" customWidth="1"/>
    <col min="26" max="26" width="1" style="8" customWidth="1"/>
    <col min="27" max="27" width="9.140625" style="8" customWidth="1"/>
    <col min="28" max="28" width="9.140625" style="8"/>
    <col min="29" max="29" width="21" style="8" bestFit="1" customWidth="1"/>
    <col min="30" max="16384" width="9.140625" style="8"/>
  </cols>
  <sheetData>
    <row r="2" spans="1:29" ht="30">
      <c r="A2" s="60" t="s">
        <v>112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9" ht="30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29" ht="30">
      <c r="A4" s="60" t="s">
        <v>167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1:29" ht="90" customHeight="1">
      <c r="AC5" s="19"/>
    </row>
    <row r="6" spans="1:29" ht="28.5" thickBot="1">
      <c r="A6" s="64" t="s">
        <v>3</v>
      </c>
      <c r="C6" s="63" t="s">
        <v>163</v>
      </c>
      <c r="D6" s="63"/>
      <c r="E6" s="63"/>
      <c r="F6" s="63"/>
      <c r="G6" s="63"/>
      <c r="I6" s="63" t="s">
        <v>5</v>
      </c>
      <c r="J6" s="63" t="s">
        <v>5</v>
      </c>
      <c r="K6" s="63" t="s">
        <v>5</v>
      </c>
      <c r="L6" s="63" t="s">
        <v>5</v>
      </c>
      <c r="M6" s="63" t="s">
        <v>5</v>
      </c>
      <c r="N6" s="63" t="s">
        <v>5</v>
      </c>
      <c r="O6" s="63" t="s">
        <v>5</v>
      </c>
      <c r="Q6" s="63" t="s">
        <v>168</v>
      </c>
      <c r="R6" s="63" t="s">
        <v>6</v>
      </c>
      <c r="S6" s="63" t="s">
        <v>6</v>
      </c>
      <c r="T6" s="63" t="s">
        <v>6</v>
      </c>
      <c r="U6" s="63" t="s">
        <v>6</v>
      </c>
      <c r="V6" s="63" t="s">
        <v>6</v>
      </c>
      <c r="W6" s="63" t="s">
        <v>6</v>
      </c>
      <c r="X6" s="63" t="s">
        <v>6</v>
      </c>
      <c r="Y6" s="63" t="s">
        <v>6</v>
      </c>
      <c r="AC6" s="20"/>
    </row>
    <row r="7" spans="1:29" ht="27.75">
      <c r="A7" s="64" t="s">
        <v>3</v>
      </c>
      <c r="C7" s="66" t="s">
        <v>7</v>
      </c>
      <c r="E7" s="66" t="s">
        <v>8</v>
      </c>
      <c r="G7" s="66" t="s">
        <v>9</v>
      </c>
      <c r="I7" s="65" t="s">
        <v>10</v>
      </c>
      <c r="J7" s="65" t="s">
        <v>10</v>
      </c>
      <c r="K7" s="65" t="s">
        <v>10</v>
      </c>
      <c r="M7" s="65" t="s">
        <v>11</v>
      </c>
      <c r="N7" s="65" t="s">
        <v>11</v>
      </c>
      <c r="O7" s="65" t="s">
        <v>11</v>
      </c>
      <c r="Q7" s="64" t="s">
        <v>7</v>
      </c>
      <c r="S7" s="64" t="s">
        <v>12</v>
      </c>
      <c r="U7" s="64" t="s">
        <v>8</v>
      </c>
      <c r="W7" s="64" t="s">
        <v>9</v>
      </c>
      <c r="Y7" s="61" t="s">
        <v>13</v>
      </c>
    </row>
    <row r="8" spans="1:29" ht="35.25" customHeight="1" thickBot="1">
      <c r="A8" s="63" t="s">
        <v>3</v>
      </c>
      <c r="C8" s="65" t="s">
        <v>7</v>
      </c>
      <c r="E8" s="65" t="s">
        <v>8</v>
      </c>
      <c r="G8" s="65" t="s">
        <v>9</v>
      </c>
      <c r="I8" s="65" t="s">
        <v>7</v>
      </c>
      <c r="K8" s="65" t="s">
        <v>8</v>
      </c>
      <c r="M8" s="65" t="s">
        <v>7</v>
      </c>
      <c r="O8" s="65" t="s">
        <v>14</v>
      </c>
      <c r="Q8" s="65" t="s">
        <v>7</v>
      </c>
      <c r="S8" s="65" t="s">
        <v>12</v>
      </c>
      <c r="U8" s="65" t="s">
        <v>8</v>
      </c>
      <c r="W8" s="65" t="s">
        <v>9</v>
      </c>
      <c r="Y8" s="62" t="s">
        <v>13</v>
      </c>
    </row>
    <row r="9" spans="1:29">
      <c r="A9" s="29" t="s">
        <v>151</v>
      </c>
      <c r="C9" s="9">
        <v>77355992</v>
      </c>
      <c r="E9" s="9">
        <v>1323167987294</v>
      </c>
      <c r="G9" s="9">
        <v>1336306225370.4199</v>
      </c>
      <c r="I9" s="9">
        <v>7800000</v>
      </c>
      <c r="K9" s="9">
        <v>135593818738</v>
      </c>
      <c r="M9" s="12">
        <v>-55391912</v>
      </c>
      <c r="O9" s="9">
        <v>970492437001</v>
      </c>
      <c r="Q9" s="9">
        <v>63987908</v>
      </c>
      <c r="S9" s="9">
        <v>17577</v>
      </c>
      <c r="U9" s="9">
        <v>1087333310665</v>
      </c>
      <c r="W9" s="9">
        <v>1124504574767.45</v>
      </c>
      <c r="Y9" s="10" t="s">
        <v>169</v>
      </c>
    </row>
    <row r="10" spans="1:29">
      <c r="A10" s="29" t="s">
        <v>65</v>
      </c>
      <c r="C10" s="9">
        <v>5141367023</v>
      </c>
      <c r="E10" s="9">
        <v>30294028055138</v>
      </c>
      <c r="G10" s="9">
        <v>27279910391372</v>
      </c>
      <c r="I10" s="9">
        <v>20207639</v>
      </c>
      <c r="K10" s="9">
        <v>103099861665</v>
      </c>
      <c r="M10" s="12">
        <v>0</v>
      </c>
      <c r="O10" s="9">
        <v>0</v>
      </c>
      <c r="Q10" s="9">
        <v>5161574662</v>
      </c>
      <c r="S10" s="9">
        <v>5020</v>
      </c>
      <c r="U10" s="9">
        <v>30397127916803</v>
      </c>
      <c r="W10" s="9">
        <v>25891412363589.5</v>
      </c>
      <c r="Y10" s="10" t="s">
        <v>170</v>
      </c>
    </row>
    <row r="11" spans="1:29">
      <c r="A11" s="29" t="s">
        <v>59</v>
      </c>
      <c r="C11" s="9">
        <v>177624213</v>
      </c>
      <c r="E11" s="9">
        <v>801373956364</v>
      </c>
      <c r="G11" s="9">
        <v>887446092990.59998</v>
      </c>
      <c r="I11" s="9">
        <v>0</v>
      </c>
      <c r="K11" s="9">
        <v>0</v>
      </c>
      <c r="M11" s="9">
        <v>0</v>
      </c>
      <c r="O11" s="9">
        <v>0</v>
      </c>
      <c r="Q11" s="9">
        <v>177624213</v>
      </c>
      <c r="S11" s="9">
        <v>4493</v>
      </c>
      <c r="U11" s="9">
        <v>801373956364</v>
      </c>
      <c r="W11" s="9">
        <v>797459059161.35303</v>
      </c>
      <c r="Y11" s="10" t="s">
        <v>171</v>
      </c>
    </row>
    <row r="12" spans="1:29">
      <c r="A12" s="29" t="s">
        <v>151</v>
      </c>
      <c r="C12" s="9">
        <v>8073573</v>
      </c>
      <c r="E12" s="9">
        <v>136742567740</v>
      </c>
      <c r="G12" s="9">
        <v>139469038945.07001</v>
      </c>
      <c r="I12" s="9">
        <v>7800000</v>
      </c>
      <c r="K12" s="9">
        <v>135593818738</v>
      </c>
      <c r="M12" s="12">
        <v>-55391912</v>
      </c>
      <c r="O12" s="9">
        <v>970492437001</v>
      </c>
      <c r="Q12" s="9">
        <v>63987908</v>
      </c>
      <c r="S12" s="9">
        <v>17577</v>
      </c>
      <c r="U12" s="9">
        <v>1087333310665</v>
      </c>
      <c r="W12" s="9">
        <v>1124504574767.45</v>
      </c>
      <c r="Y12" s="10" t="s">
        <v>169</v>
      </c>
    </row>
    <row r="13" spans="1:29">
      <c r="A13" s="29" t="s">
        <v>151</v>
      </c>
      <c r="C13" s="9">
        <v>5844015</v>
      </c>
      <c r="E13" s="9">
        <v>98256311751</v>
      </c>
      <c r="G13" s="9">
        <v>100953958752.90601</v>
      </c>
      <c r="I13" s="9">
        <v>7800000</v>
      </c>
      <c r="K13" s="9">
        <v>135593818738</v>
      </c>
      <c r="M13" s="12">
        <v>-55391912</v>
      </c>
      <c r="O13" s="9">
        <v>970492437001</v>
      </c>
      <c r="Q13" s="9">
        <v>63987908</v>
      </c>
      <c r="S13" s="9">
        <v>17577</v>
      </c>
      <c r="U13" s="9">
        <v>1087333310665</v>
      </c>
      <c r="W13" s="9">
        <v>1124504574767.45</v>
      </c>
      <c r="Y13" s="10" t="s">
        <v>169</v>
      </c>
    </row>
    <row r="14" spans="1:29">
      <c r="A14" s="29" t="s">
        <v>67</v>
      </c>
      <c r="C14" s="9">
        <v>49202000</v>
      </c>
      <c r="E14" s="9">
        <v>519211999226</v>
      </c>
      <c r="G14" s="9">
        <v>510328615262.40002</v>
      </c>
      <c r="I14" s="9">
        <v>0</v>
      </c>
      <c r="K14" s="9">
        <v>0</v>
      </c>
      <c r="M14" s="12">
        <v>0</v>
      </c>
      <c r="O14" s="9">
        <v>0</v>
      </c>
      <c r="Q14" s="9">
        <v>49202000</v>
      </c>
      <c r="S14" s="9">
        <v>9360</v>
      </c>
      <c r="U14" s="9">
        <v>519211999226</v>
      </c>
      <c r="W14" s="9">
        <v>460180716652.79999</v>
      </c>
      <c r="Y14" s="10" t="s">
        <v>172</v>
      </c>
    </row>
    <row r="15" spans="1:29">
      <c r="A15" s="29" t="s">
        <v>151</v>
      </c>
      <c r="C15" s="9">
        <v>1105890</v>
      </c>
      <c r="E15" s="9">
        <v>18593496525</v>
      </c>
      <c r="G15" s="9">
        <v>19103984751.1087</v>
      </c>
      <c r="I15" s="9">
        <v>7800000</v>
      </c>
      <c r="K15" s="9">
        <v>135593818738</v>
      </c>
      <c r="M15" s="12">
        <v>-55391912</v>
      </c>
      <c r="O15" s="9">
        <v>970492437001</v>
      </c>
      <c r="Q15" s="9">
        <v>63987908</v>
      </c>
      <c r="S15" s="9">
        <v>17577</v>
      </c>
      <c r="U15" s="9">
        <v>1087333310665</v>
      </c>
      <c r="W15" s="9">
        <v>1124504574767.45</v>
      </c>
      <c r="Y15" s="10" t="s">
        <v>169</v>
      </c>
    </row>
    <row r="16" spans="1:29">
      <c r="A16" s="29" t="s">
        <v>68</v>
      </c>
      <c r="C16" s="9">
        <v>36657237</v>
      </c>
      <c r="E16" s="9">
        <v>453288782038</v>
      </c>
      <c r="G16" s="9">
        <v>434058123373.578</v>
      </c>
      <c r="I16" s="9">
        <v>0</v>
      </c>
      <c r="K16" s="9">
        <v>0</v>
      </c>
      <c r="M16" s="9">
        <v>0</v>
      </c>
      <c r="O16" s="9">
        <v>0</v>
      </c>
      <c r="Q16" s="9">
        <v>36657237</v>
      </c>
      <c r="S16" s="9">
        <v>10570</v>
      </c>
      <c r="U16" s="9">
        <v>453288782038</v>
      </c>
      <c r="W16" s="9">
        <v>387172520173.73199</v>
      </c>
      <c r="Y16" s="10" t="s">
        <v>173</v>
      </c>
    </row>
    <row r="17" spans="1:25">
      <c r="A17" s="29" t="s">
        <v>151</v>
      </c>
      <c r="C17" s="9">
        <v>19200350</v>
      </c>
      <c r="E17" s="9">
        <v>322818400600</v>
      </c>
      <c r="G17" s="9">
        <v>331681445366.13098</v>
      </c>
      <c r="I17" s="9">
        <v>7800000</v>
      </c>
      <c r="K17" s="9">
        <v>135593818738</v>
      </c>
      <c r="M17" s="12">
        <v>-55391912</v>
      </c>
      <c r="O17" s="9">
        <v>970492437001</v>
      </c>
      <c r="Q17" s="9">
        <v>63987908</v>
      </c>
      <c r="S17" s="9">
        <v>17577</v>
      </c>
      <c r="U17" s="9">
        <v>1087333310665</v>
      </c>
      <c r="W17" s="9">
        <v>1124504574767.45</v>
      </c>
      <c r="Y17" s="10" t="s">
        <v>169</v>
      </c>
    </row>
    <row r="18" spans="1:25">
      <c r="A18" s="29" t="s">
        <v>66</v>
      </c>
      <c r="C18" s="9">
        <v>212607859</v>
      </c>
      <c r="E18" s="9">
        <v>3002426491252</v>
      </c>
      <c r="G18" s="9">
        <v>2368775988852.8301</v>
      </c>
      <c r="I18" s="9">
        <v>0</v>
      </c>
      <c r="K18" s="9">
        <v>0</v>
      </c>
      <c r="M18" s="12">
        <v>0</v>
      </c>
      <c r="O18" s="9">
        <v>0</v>
      </c>
      <c r="Q18" s="9">
        <v>212607859</v>
      </c>
      <c r="S18" s="9">
        <v>11060</v>
      </c>
      <c r="U18" s="9">
        <v>3002426491252</v>
      </c>
      <c r="W18" s="9">
        <v>2349655823920.3901</v>
      </c>
      <c r="Y18" s="10" t="s">
        <v>174</v>
      </c>
    </row>
    <row r="19" spans="1:25">
      <c r="A19" s="29" t="s">
        <v>64</v>
      </c>
      <c r="C19" s="9">
        <v>11133765</v>
      </c>
      <c r="E19" s="9">
        <v>246277917783</v>
      </c>
      <c r="G19" s="9">
        <v>132168603662.56799</v>
      </c>
      <c r="I19" s="9">
        <v>0</v>
      </c>
      <c r="K19" s="9">
        <v>0</v>
      </c>
      <c r="M19" s="12">
        <v>0</v>
      </c>
      <c r="O19" s="9">
        <v>0</v>
      </c>
      <c r="Q19" s="9">
        <v>11133765</v>
      </c>
      <c r="S19" s="9">
        <v>11440</v>
      </c>
      <c r="U19" s="9">
        <v>246277917783</v>
      </c>
      <c r="W19" s="9">
        <v>127273470193.584</v>
      </c>
      <c r="Y19" s="10" t="s">
        <v>161</v>
      </c>
    </row>
    <row r="20" spans="1:25">
      <c r="A20" s="29" t="s">
        <v>61</v>
      </c>
      <c r="C20" s="9">
        <v>10268203</v>
      </c>
      <c r="E20" s="9">
        <v>84571728014</v>
      </c>
      <c r="G20" s="9">
        <v>83109233242.332001</v>
      </c>
      <c r="I20" s="9">
        <v>1907698</v>
      </c>
      <c r="K20" s="9">
        <v>14783290214</v>
      </c>
      <c r="M20" s="12">
        <v>-680000</v>
      </c>
      <c r="O20" s="9">
        <v>5912103533</v>
      </c>
      <c r="Q20" s="9">
        <v>11495901</v>
      </c>
      <c r="S20" s="9">
        <v>7960</v>
      </c>
      <c r="U20" s="9">
        <v>93754352264</v>
      </c>
      <c r="W20" s="9">
        <v>91437826357.310394</v>
      </c>
      <c r="Y20" s="10" t="s">
        <v>175</v>
      </c>
    </row>
    <row r="21" spans="1:25">
      <c r="A21" s="29" t="s">
        <v>69</v>
      </c>
      <c r="C21" s="9">
        <v>7099445</v>
      </c>
      <c r="E21" s="9">
        <v>106705305215</v>
      </c>
      <c r="G21" s="9">
        <v>53347251651.935997</v>
      </c>
      <c r="I21" s="9">
        <v>50300</v>
      </c>
      <c r="K21" s="9">
        <v>369973547</v>
      </c>
      <c r="M21" s="12">
        <v>-50300</v>
      </c>
      <c r="O21" s="9">
        <v>366018997</v>
      </c>
      <c r="Q21" s="9">
        <v>7099445</v>
      </c>
      <c r="S21" s="9">
        <v>6710</v>
      </c>
      <c r="U21" s="9">
        <v>106321981056</v>
      </c>
      <c r="W21" s="9">
        <v>47601071620.278</v>
      </c>
      <c r="Y21" s="10" t="s">
        <v>162</v>
      </c>
    </row>
    <row r="22" spans="1:25">
      <c r="A22" s="29" t="s">
        <v>62</v>
      </c>
      <c r="C22" s="9">
        <v>10048009</v>
      </c>
      <c r="E22" s="9">
        <v>191971324005</v>
      </c>
      <c r="G22" s="9">
        <v>101307358657.784</v>
      </c>
      <c r="I22" s="9">
        <v>15895337</v>
      </c>
      <c r="K22" s="9">
        <v>4209698881</v>
      </c>
      <c r="M22" s="12">
        <v>-744000</v>
      </c>
      <c r="O22" s="9">
        <v>3636833942</v>
      </c>
      <c r="Q22" s="9">
        <v>25199346</v>
      </c>
      <c r="S22" s="9">
        <v>4041</v>
      </c>
      <c r="U22" s="9">
        <v>190192623465</v>
      </c>
      <c r="W22" s="9">
        <v>101753165962.539</v>
      </c>
      <c r="Y22" s="10" t="s">
        <v>176</v>
      </c>
    </row>
    <row r="23" spans="1:25">
      <c r="A23" s="29" t="s">
        <v>71</v>
      </c>
      <c r="C23" s="9">
        <v>10538682</v>
      </c>
      <c r="E23" s="9">
        <v>205279436496</v>
      </c>
      <c r="G23" s="9">
        <v>181864715831.01401</v>
      </c>
      <c r="I23" s="9">
        <v>1100300</v>
      </c>
      <c r="K23" s="9">
        <v>20376550251</v>
      </c>
      <c r="M23" s="12">
        <v>-865000</v>
      </c>
      <c r="O23" s="9">
        <v>16177545800</v>
      </c>
      <c r="Q23" s="9">
        <v>10773982</v>
      </c>
      <c r="S23" s="9">
        <v>17570</v>
      </c>
      <c r="U23" s="9">
        <v>208806943137</v>
      </c>
      <c r="W23" s="9">
        <v>189154996603.55801</v>
      </c>
      <c r="Y23" s="10" t="s">
        <v>177</v>
      </c>
    </row>
    <row r="24" spans="1:25">
      <c r="A24" s="29" t="s">
        <v>60</v>
      </c>
      <c r="C24" s="9">
        <v>3522394</v>
      </c>
      <c r="E24" s="9">
        <v>76991683846</v>
      </c>
      <c r="G24" s="9">
        <v>50402347161.619202</v>
      </c>
      <c r="I24" s="9">
        <v>153386</v>
      </c>
      <c r="K24" s="9">
        <v>2193737594</v>
      </c>
      <c r="M24" s="12">
        <v>-38000</v>
      </c>
      <c r="O24" s="9">
        <v>577920454</v>
      </c>
      <c r="Q24" s="9">
        <v>3637780</v>
      </c>
      <c r="S24" s="9">
        <v>13500</v>
      </c>
      <c r="U24" s="9">
        <v>78354826116</v>
      </c>
      <c r="W24" s="9">
        <v>49072706377.199997</v>
      </c>
      <c r="Y24" s="10" t="s">
        <v>162</v>
      </c>
    </row>
    <row r="25" spans="1:25">
      <c r="A25" s="29" t="s">
        <v>70</v>
      </c>
      <c r="C25" s="9">
        <v>10973506</v>
      </c>
      <c r="E25" s="9">
        <v>171898965693</v>
      </c>
      <c r="G25" s="9">
        <v>76536859625.371201</v>
      </c>
      <c r="I25" s="9">
        <v>18050</v>
      </c>
      <c r="K25" s="9">
        <v>129873761</v>
      </c>
      <c r="M25" s="12">
        <v>-118050</v>
      </c>
      <c r="O25" s="9">
        <v>871726492</v>
      </c>
      <c r="Q25" s="9">
        <v>10873506</v>
      </c>
      <c r="S25" s="9">
        <v>6530</v>
      </c>
      <c r="U25" s="9">
        <v>170179597024</v>
      </c>
      <c r="W25" s="9">
        <v>70950031144.423203</v>
      </c>
      <c r="Y25" s="10" t="s">
        <v>141</v>
      </c>
    </row>
    <row r="26" spans="1:25">
      <c r="A26" s="29" t="s">
        <v>72</v>
      </c>
      <c r="C26" s="9">
        <v>10446183</v>
      </c>
      <c r="E26" s="9">
        <v>199518272820</v>
      </c>
      <c r="G26" s="9">
        <v>116177654617.24001</v>
      </c>
      <c r="I26" s="9">
        <v>0</v>
      </c>
      <c r="K26" s="9">
        <v>0</v>
      </c>
      <c r="M26" s="12">
        <v>-396000</v>
      </c>
      <c r="O26" s="9">
        <v>4526197539</v>
      </c>
      <c r="Q26" s="9">
        <v>10050183</v>
      </c>
      <c r="S26" s="9">
        <v>11550</v>
      </c>
      <c r="U26" s="9">
        <v>191954817727</v>
      </c>
      <c r="W26" s="9">
        <v>115991393143.62601</v>
      </c>
      <c r="Y26" s="10" t="s">
        <v>178</v>
      </c>
    </row>
    <row r="27" spans="1:25" ht="19.5" thickBot="1">
      <c r="C27" s="9">
        <f>SUM(C9:C26)</f>
        <v>5803068339</v>
      </c>
      <c r="E27" s="7">
        <f>SUM(E9:E26)</f>
        <v>38253122681800</v>
      </c>
      <c r="G27" s="7">
        <f>SUM(G9:G26)</f>
        <v>34202947889486.914</v>
      </c>
      <c r="K27" s="7">
        <f>SUM(K9:K26)</f>
        <v>823132079603</v>
      </c>
      <c r="O27" s="7">
        <f>SUM(O9:P26)</f>
        <v>4884530531762</v>
      </c>
      <c r="U27" s="7">
        <f>SUM(U9:U26)</f>
        <v>41895938757580</v>
      </c>
      <c r="W27" s="7">
        <f>SUM(W9:W26)</f>
        <v>36301638018737.539</v>
      </c>
    </row>
    <row r="28" spans="1:25" ht="19.5" thickTop="1"/>
    <row r="30" spans="1:25">
      <c r="U30" s="22"/>
    </row>
    <row r="32" spans="1:25">
      <c r="G32" s="9"/>
    </row>
    <row r="33" spans="2:8">
      <c r="G33" s="9"/>
    </row>
    <row r="35" spans="2:8" ht="8.25" customHeight="1"/>
    <row r="36" spans="2:8" ht="22.5" customHeight="1">
      <c r="C36" s="23"/>
    </row>
    <row r="40" spans="2:8">
      <c r="B40" s="23"/>
    </row>
    <row r="41" spans="2:8" ht="27.75">
      <c r="B41" s="41"/>
      <c r="C41" s="42"/>
      <c r="D41" s="42"/>
      <c r="E41" s="42"/>
      <c r="F41" s="42"/>
      <c r="G41" s="42"/>
      <c r="H41" s="42"/>
    </row>
    <row r="42" spans="2:8" ht="27.75">
      <c r="B42" s="42"/>
      <c r="C42" s="42"/>
      <c r="D42" s="42"/>
      <c r="E42" s="42"/>
      <c r="F42" s="42"/>
      <c r="G42" s="42"/>
      <c r="H42" s="42"/>
    </row>
    <row r="43" spans="2:8" ht="27.75">
      <c r="B43" s="42"/>
      <c r="C43" s="42"/>
      <c r="D43" s="42"/>
      <c r="E43" s="42"/>
      <c r="F43" s="42"/>
      <c r="G43" s="42"/>
      <c r="H43" s="42"/>
    </row>
    <row r="44" spans="2:8" ht="27.75">
      <c r="B44" s="42"/>
      <c r="C44" s="42"/>
      <c r="D44" s="42"/>
      <c r="E44" s="42"/>
      <c r="F44" s="42"/>
      <c r="G44" s="42"/>
      <c r="H44" s="42"/>
    </row>
    <row r="45" spans="2:8" ht="27.75">
      <c r="B45" s="42"/>
      <c r="C45" s="42"/>
      <c r="D45" s="42"/>
      <c r="E45" s="42"/>
      <c r="F45" s="42"/>
      <c r="G45" s="42"/>
      <c r="H45" s="42"/>
    </row>
    <row r="47" spans="2:8" ht="409.5">
      <c r="B47" s="23" t="s">
        <v>121</v>
      </c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rintOptions horizontalCentered="1"/>
  <pageMargins left="0" right="0" top="0" bottom="0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7"/>
  <sheetViews>
    <sheetView rightToLeft="1" workbookViewId="0"/>
  </sheetViews>
  <sheetFormatPr defaultRowHeight="18.7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</row>
    <row r="3" spans="1:17" ht="30">
      <c r="C3" s="60" t="s">
        <v>1</v>
      </c>
      <c r="D3" s="60" t="s">
        <v>1</v>
      </c>
      <c r="E3" s="60" t="s">
        <v>1</v>
      </c>
      <c r="F3" s="60" t="s">
        <v>1</v>
      </c>
      <c r="G3" s="60" t="s">
        <v>1</v>
      </c>
    </row>
    <row r="4" spans="1:17" ht="30"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</row>
    <row r="6" spans="1:17" ht="30">
      <c r="A6" s="60" t="s">
        <v>3</v>
      </c>
      <c r="C6" s="60" t="s">
        <v>4</v>
      </c>
      <c r="D6" s="60" t="s">
        <v>4</v>
      </c>
      <c r="E6" s="60" t="s">
        <v>4</v>
      </c>
      <c r="F6" s="60" t="s">
        <v>4</v>
      </c>
      <c r="G6" s="60" t="s">
        <v>4</v>
      </c>
      <c r="H6" s="60" t="s">
        <v>4</v>
      </c>
      <c r="I6" s="60" t="s">
        <v>4</v>
      </c>
      <c r="K6" s="60" t="s">
        <v>6</v>
      </c>
      <c r="L6" s="60" t="s">
        <v>6</v>
      </c>
      <c r="M6" s="60" t="s">
        <v>6</v>
      </c>
      <c r="N6" s="60" t="s">
        <v>6</v>
      </c>
      <c r="O6" s="60" t="s">
        <v>6</v>
      </c>
      <c r="P6" s="60" t="s">
        <v>6</v>
      </c>
      <c r="Q6" s="60" t="s">
        <v>6</v>
      </c>
    </row>
    <row r="7" spans="1:17" ht="30">
      <c r="A7" s="60" t="s">
        <v>3</v>
      </c>
      <c r="C7" s="60" t="s">
        <v>15</v>
      </c>
      <c r="E7" s="60" t="s">
        <v>16</v>
      </c>
      <c r="G7" s="60" t="s">
        <v>17</v>
      </c>
      <c r="I7" s="60" t="s">
        <v>18</v>
      </c>
      <c r="K7" s="60" t="s">
        <v>15</v>
      </c>
      <c r="M7" s="60" t="s">
        <v>16</v>
      </c>
      <c r="O7" s="60" t="s">
        <v>17</v>
      </c>
      <c r="Q7" s="60" t="s">
        <v>18</v>
      </c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/>
  </sheetViews>
  <sheetFormatPr defaultRowHeight="18.7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30"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</row>
    <row r="3" spans="1:13" ht="30">
      <c r="B3" s="60" t="s">
        <v>1</v>
      </c>
      <c r="C3" s="60" t="s">
        <v>1</v>
      </c>
      <c r="D3" s="60" t="s">
        <v>1</v>
      </c>
      <c r="E3" s="60" t="s">
        <v>1</v>
      </c>
      <c r="F3" s="60" t="s">
        <v>1</v>
      </c>
    </row>
    <row r="4" spans="1:13" ht="30"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</row>
    <row r="6" spans="1:13" ht="30">
      <c r="A6" s="60" t="s">
        <v>3</v>
      </c>
      <c r="C6" s="60" t="s">
        <v>6</v>
      </c>
      <c r="D6" s="60" t="s">
        <v>6</v>
      </c>
      <c r="E6" s="60" t="s">
        <v>6</v>
      </c>
      <c r="F6" s="60" t="s">
        <v>6</v>
      </c>
      <c r="G6" s="60" t="s">
        <v>6</v>
      </c>
      <c r="H6" s="60" t="s">
        <v>6</v>
      </c>
      <c r="I6" s="60" t="s">
        <v>6</v>
      </c>
      <c r="J6" s="60" t="s">
        <v>6</v>
      </c>
      <c r="K6" s="60" t="s">
        <v>6</v>
      </c>
      <c r="L6" s="60" t="s">
        <v>6</v>
      </c>
      <c r="M6" s="60" t="s">
        <v>6</v>
      </c>
    </row>
    <row r="7" spans="1:13" ht="30">
      <c r="A7" s="60" t="s">
        <v>3</v>
      </c>
      <c r="C7" s="60" t="s">
        <v>7</v>
      </c>
      <c r="E7" s="60" t="s">
        <v>22</v>
      </c>
      <c r="G7" s="60" t="s">
        <v>23</v>
      </c>
      <c r="I7" s="60" t="s">
        <v>24</v>
      </c>
      <c r="K7" s="60" t="s">
        <v>25</v>
      </c>
      <c r="M7" s="60" t="s">
        <v>26</v>
      </c>
    </row>
  </sheetData>
  <mergeCells count="11">
    <mergeCell ref="A6:A7"/>
    <mergeCell ref="C7"/>
    <mergeCell ref="E7"/>
    <mergeCell ref="G7"/>
    <mergeCell ref="I7"/>
    <mergeCell ref="K7"/>
    <mergeCell ref="M7"/>
    <mergeCell ref="C6:M6"/>
    <mergeCell ref="B2:F2"/>
    <mergeCell ref="B3:F3"/>
    <mergeCell ref="B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/>
  </sheetViews>
  <sheetFormatPr defaultRowHeight="18.7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9.140625" style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</row>
    <row r="3" spans="1:31" ht="30">
      <c r="G3" s="60" t="s">
        <v>1</v>
      </c>
      <c r="H3" s="60" t="s">
        <v>1</v>
      </c>
      <c r="I3" s="60" t="s">
        <v>1</v>
      </c>
      <c r="J3" s="60" t="s">
        <v>1</v>
      </c>
      <c r="K3" s="60" t="s">
        <v>1</v>
      </c>
    </row>
    <row r="4" spans="1:31" ht="30">
      <c r="G4" s="60" t="s">
        <v>2</v>
      </c>
      <c r="H4" s="60" t="s">
        <v>2</v>
      </c>
      <c r="I4" s="60" t="s">
        <v>2</v>
      </c>
      <c r="J4" s="60" t="s">
        <v>2</v>
      </c>
      <c r="K4" s="60" t="s">
        <v>2</v>
      </c>
    </row>
    <row r="6" spans="1:31" ht="30">
      <c r="A6" s="60" t="s">
        <v>27</v>
      </c>
      <c r="B6" s="60" t="s">
        <v>27</v>
      </c>
      <c r="C6" s="60" t="s">
        <v>27</v>
      </c>
      <c r="D6" s="60" t="s">
        <v>27</v>
      </c>
      <c r="E6" s="60" t="s">
        <v>27</v>
      </c>
      <c r="F6" s="60" t="s">
        <v>27</v>
      </c>
      <c r="G6" s="60" t="s">
        <v>27</v>
      </c>
      <c r="H6" s="60" t="s">
        <v>27</v>
      </c>
      <c r="I6" s="60" t="s">
        <v>27</v>
      </c>
      <c r="K6" s="60" t="s">
        <v>4</v>
      </c>
      <c r="L6" s="60" t="s">
        <v>4</v>
      </c>
      <c r="M6" s="60" t="s">
        <v>4</v>
      </c>
      <c r="N6" s="60" t="s">
        <v>4</v>
      </c>
      <c r="O6" s="60" t="s">
        <v>4</v>
      </c>
      <c r="Q6" s="60" t="s">
        <v>5</v>
      </c>
      <c r="R6" s="60" t="s">
        <v>5</v>
      </c>
      <c r="S6" s="60" t="s">
        <v>5</v>
      </c>
      <c r="T6" s="60" t="s">
        <v>5</v>
      </c>
      <c r="U6" s="60" t="s">
        <v>5</v>
      </c>
      <c r="V6" s="60" t="s">
        <v>5</v>
      </c>
      <c r="W6" s="60" t="s">
        <v>5</v>
      </c>
      <c r="Y6" s="60" t="s">
        <v>6</v>
      </c>
      <c r="Z6" s="60" t="s">
        <v>6</v>
      </c>
      <c r="AA6" s="60" t="s">
        <v>6</v>
      </c>
      <c r="AB6" s="60" t="s">
        <v>6</v>
      </c>
      <c r="AC6" s="60" t="s">
        <v>6</v>
      </c>
      <c r="AD6" s="60" t="s">
        <v>6</v>
      </c>
      <c r="AE6" s="60" t="s">
        <v>6</v>
      </c>
    </row>
    <row r="7" spans="1:31" ht="30">
      <c r="A7" s="60" t="s">
        <v>28</v>
      </c>
      <c r="C7" s="60" t="s">
        <v>20</v>
      </c>
      <c r="E7" s="60" t="s">
        <v>21</v>
      </c>
      <c r="G7" s="60" t="s">
        <v>29</v>
      </c>
      <c r="I7" s="60" t="s">
        <v>19</v>
      </c>
      <c r="K7" s="60" t="s">
        <v>7</v>
      </c>
      <c r="M7" s="60" t="s">
        <v>8</v>
      </c>
      <c r="O7" s="60" t="s">
        <v>9</v>
      </c>
      <c r="Q7" s="60" t="s">
        <v>10</v>
      </c>
      <c r="R7" s="60" t="s">
        <v>10</v>
      </c>
      <c r="S7" s="60" t="s">
        <v>10</v>
      </c>
      <c r="U7" s="60" t="s">
        <v>11</v>
      </c>
      <c r="V7" s="60" t="s">
        <v>11</v>
      </c>
      <c r="W7" s="60" t="s">
        <v>11</v>
      </c>
      <c r="Y7" s="60" t="s">
        <v>7</v>
      </c>
      <c r="AA7" s="60" t="s">
        <v>8</v>
      </c>
      <c r="AC7" s="60" t="s">
        <v>9</v>
      </c>
      <c r="AE7" s="60" t="s">
        <v>30</v>
      </c>
    </row>
    <row r="8" spans="1:31" ht="30">
      <c r="A8" s="60" t="s">
        <v>28</v>
      </c>
      <c r="C8" s="60" t="s">
        <v>20</v>
      </c>
      <c r="E8" s="60" t="s">
        <v>21</v>
      </c>
      <c r="G8" s="60" t="s">
        <v>29</v>
      </c>
      <c r="I8" s="60" t="s">
        <v>19</v>
      </c>
      <c r="K8" s="60" t="s">
        <v>7</v>
      </c>
      <c r="M8" s="60" t="s">
        <v>8</v>
      </c>
      <c r="O8" s="60" t="s">
        <v>9</v>
      </c>
      <c r="Q8" s="60" t="s">
        <v>7</v>
      </c>
      <c r="S8" s="60" t="s">
        <v>8</v>
      </c>
      <c r="U8" s="60" t="s">
        <v>7</v>
      </c>
      <c r="W8" s="60" t="s">
        <v>14</v>
      </c>
      <c r="Y8" s="60" t="s">
        <v>7</v>
      </c>
      <c r="AA8" s="60" t="s">
        <v>8</v>
      </c>
      <c r="AC8" s="60" t="s">
        <v>9</v>
      </c>
      <c r="AE8" s="60" t="s">
        <v>30</v>
      </c>
    </row>
  </sheetData>
  <mergeCells count="25"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G2:K2"/>
    <mergeCell ref="G3:K3"/>
    <mergeCell ref="G4:K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B2:V58"/>
  <sheetViews>
    <sheetView showGridLines="0" rightToLeft="1" topLeftCell="E1" zoomScaleNormal="100" zoomScaleSheetLayoutView="80" workbookViewId="0">
      <selection activeCell="L45" sqref="L45"/>
    </sheetView>
  </sheetViews>
  <sheetFormatPr defaultRowHeight="18.75"/>
  <cols>
    <col min="1" max="1" width="1.85546875" style="8" customWidth="1"/>
    <col min="2" max="2" width="22.28515625" style="8" bestFit="1" customWidth="1"/>
    <col min="3" max="3" width="1" style="8" customWidth="1"/>
    <col min="4" max="4" width="17.42578125" style="8" bestFit="1" customWidth="1"/>
    <col min="5" max="5" width="1" style="8" customWidth="1"/>
    <col min="6" max="6" width="14.42578125" style="8" bestFit="1" customWidth="1"/>
    <col min="7" max="7" width="1" style="8" customWidth="1"/>
    <col min="8" max="8" width="15.85546875" style="8" bestFit="1" customWidth="1"/>
    <col min="9" max="9" width="1" style="8" customWidth="1"/>
    <col min="10" max="10" width="11.5703125" style="8" bestFit="1" customWidth="1"/>
    <col min="11" max="11" width="1" style="8" customWidth="1"/>
    <col min="12" max="12" width="17.85546875" style="8" bestFit="1" customWidth="1"/>
    <col min="13" max="13" width="1" style="8" customWidth="1"/>
    <col min="14" max="14" width="19.140625" style="8" bestFit="1" customWidth="1"/>
    <col min="15" max="15" width="1" style="8" customWidth="1"/>
    <col min="16" max="16" width="19.140625" style="8" bestFit="1" customWidth="1"/>
    <col min="17" max="17" width="1" style="8" customWidth="1"/>
    <col min="18" max="18" width="17.85546875" style="8" bestFit="1" customWidth="1"/>
    <col min="19" max="19" width="1" style="8" customWidth="1"/>
    <col min="20" max="20" width="23.85546875" style="8" customWidth="1"/>
    <col min="21" max="21" width="1" style="8" customWidth="1"/>
    <col min="22" max="22" width="9.140625" style="8" customWidth="1"/>
    <col min="23" max="16384" width="9.140625" style="8"/>
  </cols>
  <sheetData>
    <row r="2" spans="2:22" ht="30">
      <c r="B2" s="60" t="s">
        <v>112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2:22" ht="30">
      <c r="B3" s="60" t="s">
        <v>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2:22" ht="30">
      <c r="B4" s="60" t="str">
        <f>سهام!A4</f>
        <v>برای ماه منتهی به 1401/06/31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2:22" ht="72" customHeight="1"/>
    <row r="6" spans="2:22" ht="28.5" thickBot="1">
      <c r="B6" s="64" t="s">
        <v>31</v>
      </c>
      <c r="D6" s="63" t="s">
        <v>32</v>
      </c>
      <c r="E6" s="63" t="s">
        <v>32</v>
      </c>
      <c r="F6" s="63" t="s">
        <v>32</v>
      </c>
      <c r="G6" s="63" t="s">
        <v>32</v>
      </c>
      <c r="H6" s="63" t="s">
        <v>32</v>
      </c>
      <c r="I6" s="63" t="s">
        <v>32</v>
      </c>
      <c r="J6" s="63" t="s">
        <v>32</v>
      </c>
      <c r="L6" s="63" t="str">
        <f>سهام!C6</f>
        <v>1401/05/31</v>
      </c>
      <c r="N6" s="63" t="s">
        <v>5</v>
      </c>
      <c r="O6" s="63" t="s">
        <v>5</v>
      </c>
      <c r="P6" s="63" t="s">
        <v>5</v>
      </c>
      <c r="R6" s="63" t="str">
        <f>سهام!Q6</f>
        <v>1401/06/31</v>
      </c>
      <c r="S6" s="63" t="s">
        <v>6</v>
      </c>
      <c r="T6" s="63" t="s">
        <v>6</v>
      </c>
    </row>
    <row r="7" spans="2:22" ht="33" customHeight="1" thickBot="1">
      <c r="B7" s="63" t="s">
        <v>31</v>
      </c>
      <c r="D7" s="65" t="s">
        <v>33</v>
      </c>
      <c r="F7" s="65" t="s">
        <v>34</v>
      </c>
      <c r="H7" s="65" t="s">
        <v>35</v>
      </c>
      <c r="J7" s="65" t="s">
        <v>21</v>
      </c>
      <c r="L7" s="65" t="s">
        <v>36</v>
      </c>
      <c r="N7" s="65" t="s">
        <v>37</v>
      </c>
      <c r="P7" s="65" t="s">
        <v>38</v>
      </c>
      <c r="R7" s="65" t="s">
        <v>36</v>
      </c>
      <c r="T7" s="67" t="s">
        <v>30</v>
      </c>
    </row>
    <row r="8" spans="2:22" ht="17.25" customHeight="1">
      <c r="B8" s="21" t="s">
        <v>73</v>
      </c>
      <c r="D8" s="8" t="s">
        <v>75</v>
      </c>
      <c r="F8" s="8" t="s">
        <v>39</v>
      </c>
      <c r="H8" s="8" t="s">
        <v>103</v>
      </c>
      <c r="J8" s="8">
        <v>0</v>
      </c>
      <c r="L8" s="9">
        <v>250000339</v>
      </c>
      <c r="N8" s="9">
        <v>40283059661</v>
      </c>
      <c r="P8" s="9">
        <v>40283060000</v>
      </c>
      <c r="R8" s="9">
        <v>250000000</v>
      </c>
      <c r="T8" s="10" t="s">
        <v>122</v>
      </c>
      <c r="V8" s="8" t="s">
        <v>122</v>
      </c>
    </row>
    <row r="9" spans="2:22" ht="17.25" customHeight="1">
      <c r="B9" s="21" t="s">
        <v>126</v>
      </c>
      <c r="D9" s="8" t="s">
        <v>76</v>
      </c>
      <c r="F9" s="8" t="s">
        <v>39</v>
      </c>
      <c r="H9" s="8" t="s">
        <v>103</v>
      </c>
      <c r="J9" s="8">
        <v>0</v>
      </c>
      <c r="L9" s="9">
        <v>456294664</v>
      </c>
      <c r="N9" s="9">
        <v>8176945204</v>
      </c>
      <c r="P9" s="9">
        <v>8496060000</v>
      </c>
      <c r="R9" s="9">
        <v>137179868</v>
      </c>
      <c r="T9" s="10" t="s">
        <v>122</v>
      </c>
      <c r="V9" s="8" t="s">
        <v>122</v>
      </c>
    </row>
    <row r="10" spans="2:22" ht="17.25" customHeight="1">
      <c r="B10" s="21" t="s">
        <v>73</v>
      </c>
      <c r="D10" s="8" t="s">
        <v>77</v>
      </c>
      <c r="F10" s="8" t="s">
        <v>39</v>
      </c>
      <c r="H10" s="8" t="s">
        <v>103</v>
      </c>
      <c r="J10" s="8">
        <v>0</v>
      </c>
      <c r="L10" s="9">
        <v>250000000</v>
      </c>
      <c r="N10" s="9">
        <v>5048408829</v>
      </c>
      <c r="P10" s="9">
        <v>5214060000</v>
      </c>
      <c r="R10" s="9">
        <v>84348829</v>
      </c>
      <c r="T10" s="10" t="s">
        <v>122</v>
      </c>
      <c r="V10" s="8" t="s">
        <v>122</v>
      </c>
    </row>
    <row r="11" spans="2:22" ht="17.25" customHeight="1">
      <c r="B11" s="21" t="s">
        <v>73</v>
      </c>
      <c r="D11" s="8" t="s">
        <v>78</v>
      </c>
      <c r="F11" s="8" t="s">
        <v>39</v>
      </c>
      <c r="H11" s="8" t="s">
        <v>103</v>
      </c>
      <c r="J11" s="8">
        <v>0</v>
      </c>
      <c r="L11" s="9">
        <v>250000198</v>
      </c>
      <c r="N11" s="9">
        <v>1547960900</v>
      </c>
      <c r="P11" s="9">
        <v>1772060000</v>
      </c>
      <c r="R11" s="9">
        <v>25901098</v>
      </c>
      <c r="T11" s="10" t="s">
        <v>122</v>
      </c>
      <c r="V11" s="8" t="s">
        <v>122</v>
      </c>
    </row>
    <row r="12" spans="2:22" ht="17.25" customHeight="1">
      <c r="B12" s="21" t="s">
        <v>73</v>
      </c>
      <c r="D12" s="8" t="s">
        <v>79</v>
      </c>
      <c r="F12" s="8" t="s">
        <v>39</v>
      </c>
      <c r="H12" s="8" t="s">
        <v>103</v>
      </c>
      <c r="J12" s="8">
        <v>0</v>
      </c>
      <c r="L12" s="9">
        <v>250000000</v>
      </c>
      <c r="N12" s="9">
        <v>12662553898</v>
      </c>
      <c r="P12" s="9">
        <v>12700060000</v>
      </c>
      <c r="R12" s="9">
        <v>212493898</v>
      </c>
      <c r="T12" s="10" t="s">
        <v>122</v>
      </c>
      <c r="V12" s="8" t="s">
        <v>122</v>
      </c>
    </row>
    <row r="13" spans="2:22" ht="17.25" customHeight="1">
      <c r="B13" s="21" t="s">
        <v>73</v>
      </c>
      <c r="D13" s="8" t="s">
        <v>80</v>
      </c>
      <c r="F13" s="8" t="s">
        <v>39</v>
      </c>
      <c r="H13" s="8" t="s">
        <v>103</v>
      </c>
      <c r="J13" s="8">
        <v>0</v>
      </c>
      <c r="L13" s="9">
        <v>250000728</v>
      </c>
      <c r="N13" s="9">
        <v>4762587436</v>
      </c>
      <c r="P13" s="9">
        <v>4933060000</v>
      </c>
      <c r="R13" s="9">
        <v>79528164</v>
      </c>
      <c r="T13" s="10" t="s">
        <v>122</v>
      </c>
      <c r="V13" s="8" t="s">
        <v>122</v>
      </c>
    </row>
    <row r="14" spans="2:22" ht="17.25" customHeight="1">
      <c r="B14" s="21" t="s">
        <v>73</v>
      </c>
      <c r="D14" s="8" t="s">
        <v>81</v>
      </c>
      <c r="F14" s="8" t="s">
        <v>39</v>
      </c>
      <c r="H14" s="8" t="s">
        <v>103</v>
      </c>
      <c r="J14" s="8">
        <v>0</v>
      </c>
      <c r="L14" s="9">
        <v>500004019</v>
      </c>
      <c r="N14" s="9">
        <v>6974532283</v>
      </c>
      <c r="P14" s="9">
        <v>7358060000</v>
      </c>
      <c r="R14" s="9">
        <v>116476302</v>
      </c>
      <c r="T14" s="10" t="s">
        <v>122</v>
      </c>
      <c r="V14" s="8" t="s">
        <v>122</v>
      </c>
    </row>
    <row r="15" spans="2:22" ht="17.25" customHeight="1">
      <c r="B15" s="21" t="s">
        <v>73</v>
      </c>
      <c r="D15" s="8" t="s">
        <v>82</v>
      </c>
      <c r="F15" s="8" t="s">
        <v>39</v>
      </c>
      <c r="H15" s="8" t="s">
        <v>103</v>
      </c>
      <c r="J15" s="8">
        <v>0</v>
      </c>
      <c r="L15" s="9">
        <v>500005717</v>
      </c>
      <c r="N15" s="9">
        <v>3301999438</v>
      </c>
      <c r="P15" s="9">
        <v>3747060000</v>
      </c>
      <c r="R15" s="9">
        <v>54945155</v>
      </c>
      <c r="T15" s="10" t="s">
        <v>122</v>
      </c>
      <c r="V15" s="8" t="s">
        <v>122</v>
      </c>
    </row>
    <row r="16" spans="2:22" ht="17.25" customHeight="1">
      <c r="B16" s="21" t="s">
        <v>73</v>
      </c>
      <c r="D16" s="8" t="s">
        <v>83</v>
      </c>
      <c r="F16" s="8" t="s">
        <v>39</v>
      </c>
      <c r="H16" s="8" t="s">
        <v>103</v>
      </c>
      <c r="J16" s="8">
        <v>0</v>
      </c>
      <c r="L16" s="9">
        <v>250000728</v>
      </c>
      <c r="N16" s="9">
        <v>352944891</v>
      </c>
      <c r="P16" s="9">
        <v>597060000</v>
      </c>
      <c r="R16" s="9">
        <v>5885619</v>
      </c>
      <c r="T16" s="10" t="s">
        <v>122</v>
      </c>
      <c r="V16" s="8" t="s">
        <v>122</v>
      </c>
    </row>
    <row r="17" spans="2:22" ht="17.25" customHeight="1">
      <c r="B17" s="21" t="s">
        <v>73</v>
      </c>
      <c r="D17" s="8" t="s">
        <v>84</v>
      </c>
      <c r="F17" s="8" t="s">
        <v>39</v>
      </c>
      <c r="H17" s="8" t="s">
        <v>103</v>
      </c>
      <c r="J17" s="8">
        <v>0</v>
      </c>
      <c r="L17" s="9">
        <v>250000567</v>
      </c>
      <c r="N17" s="9">
        <v>1517053273</v>
      </c>
      <c r="P17" s="9">
        <v>1742060000</v>
      </c>
      <c r="R17" s="9">
        <v>24993840</v>
      </c>
      <c r="T17" s="10" t="s">
        <v>122</v>
      </c>
      <c r="V17" s="8" t="s">
        <v>122</v>
      </c>
    </row>
    <row r="18" spans="2:22" ht="17.25" customHeight="1">
      <c r="B18" s="21" t="s">
        <v>73</v>
      </c>
      <c r="D18" s="8" t="s">
        <v>85</v>
      </c>
      <c r="F18" s="8" t="s">
        <v>39</v>
      </c>
      <c r="H18" s="8" t="s">
        <v>103</v>
      </c>
      <c r="J18" s="8">
        <v>0</v>
      </c>
      <c r="L18" s="9">
        <v>250000728</v>
      </c>
      <c r="N18" s="9">
        <v>345764467</v>
      </c>
      <c r="P18" s="9">
        <v>590060000</v>
      </c>
      <c r="R18" s="9">
        <v>5705195</v>
      </c>
      <c r="T18" s="10" t="s">
        <v>122</v>
      </c>
      <c r="V18" s="8" t="s">
        <v>122</v>
      </c>
    </row>
    <row r="19" spans="2:22" ht="17.25" customHeight="1">
      <c r="B19" s="21" t="s">
        <v>73</v>
      </c>
      <c r="D19" s="8" t="s">
        <v>86</v>
      </c>
      <c r="F19" s="8" t="s">
        <v>39</v>
      </c>
      <c r="H19" s="8" t="s">
        <v>103</v>
      </c>
      <c r="J19" s="8">
        <v>0</v>
      </c>
      <c r="L19" s="9">
        <v>250000728</v>
      </c>
      <c r="N19" s="9">
        <v>1664875874</v>
      </c>
      <c r="P19" s="9">
        <v>1887060000</v>
      </c>
      <c r="R19" s="9">
        <v>27816602</v>
      </c>
      <c r="T19" s="10" t="s">
        <v>122</v>
      </c>
      <c r="V19" s="8" t="s">
        <v>122</v>
      </c>
    </row>
    <row r="20" spans="2:22" ht="17.25" customHeight="1">
      <c r="B20" s="21" t="s">
        <v>73</v>
      </c>
      <c r="D20" s="8" t="s">
        <v>87</v>
      </c>
      <c r="F20" s="8" t="s">
        <v>39</v>
      </c>
      <c r="H20" s="8" t="s">
        <v>103</v>
      </c>
      <c r="J20" s="8">
        <v>0</v>
      </c>
      <c r="L20" s="9">
        <v>471556619</v>
      </c>
      <c r="N20" s="9">
        <v>2473392391</v>
      </c>
      <c r="P20" s="9">
        <v>2903060000</v>
      </c>
      <c r="R20" s="9">
        <v>41889010</v>
      </c>
      <c r="T20" s="10" t="s">
        <v>122</v>
      </c>
      <c r="V20" s="8" t="s">
        <v>122</v>
      </c>
    </row>
    <row r="21" spans="2:22" ht="17.25" customHeight="1">
      <c r="B21" s="21" t="s">
        <v>73</v>
      </c>
      <c r="D21" s="8" t="s">
        <v>88</v>
      </c>
      <c r="F21" s="8" t="s">
        <v>39</v>
      </c>
      <c r="H21" s="8" t="s">
        <v>103</v>
      </c>
      <c r="J21" s="8">
        <v>0</v>
      </c>
      <c r="L21" s="9">
        <v>500006748</v>
      </c>
      <c r="N21" s="9">
        <v>11940447240</v>
      </c>
      <c r="P21" s="9">
        <v>12240060000</v>
      </c>
      <c r="R21" s="9">
        <v>200393988</v>
      </c>
      <c r="T21" s="10" t="s">
        <v>122</v>
      </c>
      <c r="V21" s="8" t="s">
        <v>122</v>
      </c>
    </row>
    <row r="22" spans="2:22" ht="17.25" customHeight="1">
      <c r="B22" s="21" t="s">
        <v>74</v>
      </c>
      <c r="D22" s="8" t="s">
        <v>89</v>
      </c>
      <c r="F22" s="8" t="s">
        <v>40</v>
      </c>
      <c r="H22" s="8" t="s">
        <v>104</v>
      </c>
      <c r="J22" s="8">
        <v>0</v>
      </c>
      <c r="L22" s="9">
        <v>40373507834</v>
      </c>
      <c r="N22" s="9">
        <v>342898286</v>
      </c>
      <c r="P22" s="9">
        <v>40283059661</v>
      </c>
      <c r="R22" s="9">
        <v>433346459</v>
      </c>
      <c r="T22" s="10" t="s">
        <v>122</v>
      </c>
      <c r="V22" s="8" t="s">
        <v>164</v>
      </c>
    </row>
    <row r="23" spans="2:22" ht="17.25" customHeight="1">
      <c r="B23" s="21" t="s">
        <v>74</v>
      </c>
      <c r="D23" s="8" t="s">
        <v>90</v>
      </c>
      <c r="F23" s="8" t="s">
        <v>40</v>
      </c>
      <c r="H23" s="8" t="s">
        <v>104</v>
      </c>
      <c r="J23" s="8">
        <v>0</v>
      </c>
      <c r="L23" s="9">
        <v>8108577831</v>
      </c>
      <c r="N23" s="9">
        <v>68867373</v>
      </c>
      <c r="P23" s="9">
        <v>8176945204</v>
      </c>
      <c r="R23" s="9">
        <v>500000</v>
      </c>
      <c r="T23" s="10" t="s">
        <v>122</v>
      </c>
      <c r="V23" s="8" t="s">
        <v>124</v>
      </c>
    </row>
    <row r="24" spans="2:22" ht="17.25" customHeight="1">
      <c r="B24" s="21" t="s">
        <v>74</v>
      </c>
      <c r="D24" s="8" t="s">
        <v>91</v>
      </c>
      <c r="F24" s="8" t="s">
        <v>40</v>
      </c>
      <c r="H24" s="8" t="s">
        <v>104</v>
      </c>
      <c r="J24" s="8">
        <v>0</v>
      </c>
      <c r="L24" s="9">
        <v>5006388814</v>
      </c>
      <c r="N24" s="9">
        <v>42520015</v>
      </c>
      <c r="P24" s="9">
        <v>5048408829</v>
      </c>
      <c r="R24" s="9">
        <v>500000</v>
      </c>
      <c r="T24" s="10" t="s">
        <v>122</v>
      </c>
      <c r="V24" s="8" t="s">
        <v>125</v>
      </c>
    </row>
    <row r="25" spans="2:22" ht="17.25" customHeight="1">
      <c r="B25" s="21" t="s">
        <v>74</v>
      </c>
      <c r="D25" s="8" t="s">
        <v>92</v>
      </c>
      <c r="F25" s="8" t="s">
        <v>40</v>
      </c>
      <c r="H25" s="8" t="s">
        <v>104</v>
      </c>
      <c r="J25" s="8">
        <v>0</v>
      </c>
      <c r="L25" s="9">
        <v>1535420344</v>
      </c>
      <c r="N25" s="9">
        <v>13040556</v>
      </c>
      <c r="P25" s="9">
        <v>1547960900</v>
      </c>
      <c r="R25" s="9">
        <v>500000</v>
      </c>
      <c r="T25" s="10" t="s">
        <v>122</v>
      </c>
      <c r="V25" s="8" t="s">
        <v>122</v>
      </c>
    </row>
    <row r="26" spans="2:22" ht="17.25" customHeight="1">
      <c r="B26" s="21" t="s">
        <v>74</v>
      </c>
      <c r="D26" s="8" t="s">
        <v>93</v>
      </c>
      <c r="F26" s="8" t="s">
        <v>40</v>
      </c>
      <c r="H26" s="8" t="s">
        <v>104</v>
      </c>
      <c r="J26" s="8">
        <v>0</v>
      </c>
      <c r="L26" s="9">
        <v>3274687028</v>
      </c>
      <c r="N26" s="9">
        <v>27812410</v>
      </c>
      <c r="P26" s="9">
        <v>3301999438</v>
      </c>
      <c r="R26" s="9">
        <v>500000</v>
      </c>
      <c r="T26" s="10" t="s">
        <v>122</v>
      </c>
      <c r="V26" s="8" t="s">
        <v>125</v>
      </c>
    </row>
    <row r="27" spans="2:22" ht="17.25" customHeight="1">
      <c r="B27" s="21" t="s">
        <v>74</v>
      </c>
      <c r="D27" s="8" t="s">
        <v>94</v>
      </c>
      <c r="F27" s="8" t="s">
        <v>40</v>
      </c>
      <c r="H27" s="8" t="s">
        <v>104</v>
      </c>
      <c r="J27" s="8">
        <v>0</v>
      </c>
      <c r="L27" s="9">
        <v>12556410412</v>
      </c>
      <c r="N27" s="9">
        <v>106643486</v>
      </c>
      <c r="P27" s="9">
        <v>12662553898</v>
      </c>
      <c r="R27" s="9">
        <v>500000</v>
      </c>
      <c r="T27" s="10" t="s">
        <v>122</v>
      </c>
      <c r="V27" s="8" t="s">
        <v>123</v>
      </c>
    </row>
    <row r="28" spans="2:22" ht="17.25" customHeight="1">
      <c r="B28" s="21" t="s">
        <v>74</v>
      </c>
      <c r="D28" s="8" t="s">
        <v>95</v>
      </c>
      <c r="F28" s="8" t="s">
        <v>40</v>
      </c>
      <c r="H28" s="8" t="s">
        <v>104</v>
      </c>
      <c r="J28" s="8">
        <v>0</v>
      </c>
      <c r="L28" s="9">
        <v>4722974502</v>
      </c>
      <c r="N28" s="9">
        <v>40112934</v>
      </c>
      <c r="P28" s="9">
        <v>4762587436</v>
      </c>
      <c r="R28" s="9">
        <v>500000</v>
      </c>
      <c r="T28" s="10" t="s">
        <v>122</v>
      </c>
      <c r="V28" s="8" t="s">
        <v>125</v>
      </c>
    </row>
    <row r="29" spans="2:22" ht="17.25" customHeight="1">
      <c r="B29" s="21" t="s">
        <v>74</v>
      </c>
      <c r="D29" s="8" t="s">
        <v>96</v>
      </c>
      <c r="F29" s="8" t="s">
        <v>40</v>
      </c>
      <c r="H29" s="8" t="s">
        <v>104</v>
      </c>
      <c r="J29" s="8">
        <v>0</v>
      </c>
      <c r="L29" s="9">
        <v>6916291180</v>
      </c>
      <c r="N29" s="9">
        <v>58741103</v>
      </c>
      <c r="P29" s="9">
        <v>6974532283</v>
      </c>
      <c r="R29" s="9">
        <v>500000</v>
      </c>
      <c r="T29" s="10" t="s">
        <v>122</v>
      </c>
      <c r="V29" s="8" t="s">
        <v>124</v>
      </c>
    </row>
    <row r="30" spans="2:22" ht="17.25" customHeight="1">
      <c r="B30" s="21" t="s">
        <v>74</v>
      </c>
      <c r="D30" s="8" t="s">
        <v>97</v>
      </c>
      <c r="F30" s="8" t="s">
        <v>40</v>
      </c>
      <c r="H30" s="8" t="s">
        <v>104</v>
      </c>
      <c r="J30" s="8">
        <v>0</v>
      </c>
      <c r="L30" s="9">
        <v>350468311</v>
      </c>
      <c r="N30" s="9">
        <v>2976580</v>
      </c>
      <c r="P30" s="9">
        <v>352944891</v>
      </c>
      <c r="R30" s="9">
        <v>500000</v>
      </c>
      <c r="T30" s="10" t="s">
        <v>122</v>
      </c>
      <c r="V30" s="8" t="s">
        <v>122</v>
      </c>
    </row>
    <row r="31" spans="2:22" ht="17.25" customHeight="1">
      <c r="B31" s="21" t="s">
        <v>74</v>
      </c>
      <c r="D31" s="8" t="s">
        <v>98</v>
      </c>
      <c r="F31" s="8" t="s">
        <v>40</v>
      </c>
      <c r="H31" s="8" t="s">
        <v>104</v>
      </c>
      <c r="J31" s="8">
        <v>0</v>
      </c>
      <c r="L31" s="9">
        <v>1504773009</v>
      </c>
      <c r="N31" s="9">
        <v>12780264</v>
      </c>
      <c r="P31" s="9">
        <v>1517053273</v>
      </c>
      <c r="R31" s="9">
        <v>500000</v>
      </c>
      <c r="T31" s="10" t="s">
        <v>122</v>
      </c>
      <c r="V31" s="8" t="s">
        <v>122</v>
      </c>
    </row>
    <row r="32" spans="2:22" ht="17.25" customHeight="1">
      <c r="B32" s="21" t="s">
        <v>74</v>
      </c>
      <c r="D32" s="8" t="s">
        <v>99</v>
      </c>
      <c r="F32" s="8" t="s">
        <v>40</v>
      </c>
      <c r="H32" s="8" t="s">
        <v>104</v>
      </c>
      <c r="J32" s="8">
        <v>0</v>
      </c>
      <c r="L32" s="9">
        <v>343348358</v>
      </c>
      <c r="N32" s="9">
        <v>2916109</v>
      </c>
      <c r="P32" s="9">
        <v>345764467</v>
      </c>
      <c r="R32" s="9">
        <v>500000</v>
      </c>
      <c r="T32" s="10" t="s">
        <v>122</v>
      </c>
      <c r="V32" s="8" t="s">
        <v>122</v>
      </c>
    </row>
    <row r="33" spans="2:22" ht="17.25" customHeight="1">
      <c r="B33" s="21" t="s">
        <v>74</v>
      </c>
      <c r="D33" s="8" t="s">
        <v>100</v>
      </c>
      <c r="F33" s="8" t="s">
        <v>40</v>
      </c>
      <c r="H33" s="8" t="s">
        <v>104</v>
      </c>
      <c r="J33" s="8">
        <v>0</v>
      </c>
      <c r="L33" s="9">
        <v>1651350704</v>
      </c>
      <c r="N33" s="9">
        <v>14025170</v>
      </c>
      <c r="P33" s="9">
        <v>1664875874</v>
      </c>
      <c r="R33" s="9">
        <v>500000</v>
      </c>
      <c r="T33" s="10" t="s">
        <v>122</v>
      </c>
      <c r="V33" s="8" t="s">
        <v>122</v>
      </c>
    </row>
    <row r="34" spans="2:22" ht="17.25" customHeight="1">
      <c r="B34" s="21" t="s">
        <v>74</v>
      </c>
      <c r="D34" s="8" t="s">
        <v>101</v>
      </c>
      <c r="F34" s="8" t="s">
        <v>40</v>
      </c>
      <c r="H34" s="8" t="s">
        <v>104</v>
      </c>
      <c r="J34" s="8">
        <v>0</v>
      </c>
      <c r="L34" s="9">
        <v>2453058198</v>
      </c>
      <c r="N34" s="9">
        <v>20834193</v>
      </c>
      <c r="P34" s="9">
        <v>2473392391</v>
      </c>
      <c r="R34" s="9">
        <v>500000</v>
      </c>
      <c r="T34" s="10" t="s">
        <v>122</v>
      </c>
      <c r="V34" s="8" t="s">
        <v>125</v>
      </c>
    </row>
    <row r="35" spans="2:22" ht="17.25" customHeight="1">
      <c r="B35" s="21" t="s">
        <v>74</v>
      </c>
      <c r="D35" s="8" t="s">
        <v>102</v>
      </c>
      <c r="F35" s="8" t="s">
        <v>40</v>
      </c>
      <c r="H35" s="8" t="s">
        <v>104</v>
      </c>
      <c r="J35" s="8">
        <v>0</v>
      </c>
      <c r="L35" s="9">
        <v>11840385065</v>
      </c>
      <c r="N35" s="9">
        <v>100562175</v>
      </c>
      <c r="P35" s="9">
        <v>11940447240</v>
      </c>
      <c r="R35" s="9">
        <v>500000</v>
      </c>
      <c r="T35" s="10" t="s">
        <v>122</v>
      </c>
      <c r="V35" s="8" t="s">
        <v>123</v>
      </c>
    </row>
    <row r="36" spans="2:22" ht="21">
      <c r="B36" s="21" t="s">
        <v>143</v>
      </c>
      <c r="D36" s="8" t="s">
        <v>144</v>
      </c>
      <c r="F36" s="8" t="s">
        <v>40</v>
      </c>
      <c r="H36" s="8" t="s">
        <v>145</v>
      </c>
      <c r="J36" s="8">
        <v>0</v>
      </c>
      <c r="L36" s="9">
        <v>90964611058</v>
      </c>
      <c r="N36" s="9">
        <v>267247483</v>
      </c>
      <c r="P36" s="9">
        <v>59498375123</v>
      </c>
      <c r="R36" s="9">
        <v>31733483418</v>
      </c>
      <c r="T36" s="10" t="s">
        <v>179</v>
      </c>
      <c r="V36" s="8" t="s">
        <v>150</v>
      </c>
    </row>
    <row r="37" spans="2:22" ht="21">
      <c r="B37" s="21" t="s">
        <v>143</v>
      </c>
      <c r="D37" s="8" t="s">
        <v>152</v>
      </c>
      <c r="F37" s="8" t="s">
        <v>39</v>
      </c>
      <c r="H37" s="8" t="s">
        <v>153</v>
      </c>
      <c r="J37" s="8">
        <v>0</v>
      </c>
      <c r="L37" s="9">
        <v>90000</v>
      </c>
      <c r="N37" s="9">
        <v>4777450688338</v>
      </c>
      <c r="P37" s="9">
        <v>76505024987</v>
      </c>
      <c r="R37" s="9">
        <v>4700945753351</v>
      </c>
      <c r="T37" s="10" t="s">
        <v>180</v>
      </c>
      <c r="V37" s="8" t="s">
        <v>122</v>
      </c>
    </row>
    <row r="38" spans="2:22" ht="17.25" customHeight="1">
      <c r="B38" s="21" t="s">
        <v>143</v>
      </c>
      <c r="D38" s="8" t="s">
        <v>154</v>
      </c>
      <c r="F38" s="8" t="s">
        <v>40</v>
      </c>
      <c r="H38" s="8" t="s">
        <v>153</v>
      </c>
      <c r="J38" s="8">
        <v>0</v>
      </c>
      <c r="L38" s="9">
        <v>2299956</v>
      </c>
      <c r="N38" s="9">
        <v>2350681639</v>
      </c>
      <c r="P38" s="9">
        <v>2352477349</v>
      </c>
      <c r="R38" s="9">
        <v>504246</v>
      </c>
      <c r="T38" s="10" t="s">
        <v>122</v>
      </c>
      <c r="V38" s="8" t="s">
        <v>122</v>
      </c>
    </row>
    <row r="39" spans="2:22" ht="17.25" customHeight="1">
      <c r="B39" s="21" t="s">
        <v>143</v>
      </c>
      <c r="D39" s="8" t="s">
        <v>155</v>
      </c>
      <c r="F39" s="8" t="s">
        <v>40</v>
      </c>
      <c r="H39" s="8" t="s">
        <v>153</v>
      </c>
      <c r="J39" s="8">
        <v>0</v>
      </c>
      <c r="L39" s="9">
        <v>476262</v>
      </c>
      <c r="N39" s="9">
        <v>1797463974</v>
      </c>
      <c r="P39" s="9">
        <v>1797440236</v>
      </c>
      <c r="R39" s="9">
        <v>500000</v>
      </c>
      <c r="T39" s="10" t="s">
        <v>122</v>
      </c>
      <c r="V39" s="8" t="s">
        <v>122</v>
      </c>
    </row>
    <row r="40" spans="2:22" ht="17.25" customHeight="1">
      <c r="B40" s="21" t="s">
        <v>143</v>
      </c>
      <c r="D40" s="8" t="s">
        <v>156</v>
      </c>
      <c r="F40" s="8" t="s">
        <v>40</v>
      </c>
      <c r="H40" s="8" t="s">
        <v>153</v>
      </c>
      <c r="J40" s="8">
        <v>0</v>
      </c>
      <c r="L40" s="9">
        <v>485052</v>
      </c>
      <c r="N40" s="9">
        <v>1662158744</v>
      </c>
      <c r="P40" s="9">
        <v>1662143796</v>
      </c>
      <c r="R40" s="9">
        <v>500000</v>
      </c>
      <c r="T40" s="10" t="s">
        <v>122</v>
      </c>
      <c r="V40" s="8" t="s">
        <v>122</v>
      </c>
    </row>
    <row r="41" spans="2:22" ht="17.25" customHeight="1">
      <c r="B41" s="21" t="s">
        <v>143</v>
      </c>
      <c r="D41" s="8" t="s">
        <v>157</v>
      </c>
      <c r="F41" s="8" t="s">
        <v>40</v>
      </c>
      <c r="H41" s="8" t="s">
        <v>153</v>
      </c>
      <c r="J41" s="8">
        <v>0</v>
      </c>
      <c r="L41" s="9">
        <v>474851</v>
      </c>
      <c r="N41" s="9">
        <v>7948886781</v>
      </c>
      <c r="P41" s="9">
        <v>7948861634</v>
      </c>
      <c r="R41" s="9">
        <v>499998</v>
      </c>
      <c r="T41" s="10" t="s">
        <v>122</v>
      </c>
      <c r="V41" s="8" t="s">
        <v>122</v>
      </c>
    </row>
    <row r="42" spans="2:22" ht="17.25" customHeight="1">
      <c r="B42" s="21" t="s">
        <v>143</v>
      </c>
      <c r="D42" s="8" t="s">
        <v>181</v>
      </c>
      <c r="F42" s="8" t="s">
        <v>40</v>
      </c>
      <c r="H42" s="8" t="s">
        <v>153</v>
      </c>
      <c r="J42" s="8">
        <v>0</v>
      </c>
      <c r="L42" s="9">
        <v>0</v>
      </c>
      <c r="N42" s="9">
        <v>1263203824</v>
      </c>
      <c r="P42" s="9">
        <v>1262703824</v>
      </c>
      <c r="R42" s="9">
        <v>500000</v>
      </c>
      <c r="T42" s="10" t="s">
        <v>122</v>
      </c>
      <c r="V42" s="8" t="s">
        <v>122</v>
      </c>
    </row>
    <row r="43" spans="2:22" ht="17.25" customHeight="1">
      <c r="B43" s="21" t="s">
        <v>143</v>
      </c>
      <c r="D43" s="8" t="s">
        <v>182</v>
      </c>
      <c r="F43" s="8" t="s">
        <v>40</v>
      </c>
      <c r="H43" s="8" t="s">
        <v>153</v>
      </c>
      <c r="J43" s="8">
        <v>0</v>
      </c>
      <c r="L43" s="9">
        <v>0</v>
      </c>
      <c r="N43" s="9">
        <v>631015253</v>
      </c>
      <c r="P43" s="9">
        <v>630515253</v>
      </c>
      <c r="R43" s="9">
        <v>500000</v>
      </c>
      <c r="T43" s="10" t="s">
        <v>122</v>
      </c>
      <c r="V43" s="8" t="s">
        <v>122</v>
      </c>
    </row>
    <row r="44" spans="2:22" ht="17.25" customHeight="1">
      <c r="B44" s="21" t="s">
        <v>143</v>
      </c>
      <c r="D44" s="8" t="s">
        <v>183</v>
      </c>
      <c r="F44" s="8" t="s">
        <v>40</v>
      </c>
      <c r="H44" s="8" t="s">
        <v>153</v>
      </c>
      <c r="J44" s="8">
        <v>0</v>
      </c>
      <c r="L44" s="9">
        <v>0</v>
      </c>
      <c r="N44" s="9">
        <v>643150644</v>
      </c>
      <c r="P44" s="9">
        <v>642650644</v>
      </c>
      <c r="R44" s="9">
        <v>500000</v>
      </c>
      <c r="T44" s="10" t="s">
        <v>122</v>
      </c>
      <c r="V44" s="8" t="s">
        <v>122</v>
      </c>
    </row>
    <row r="45" spans="2:22" ht="17.25" customHeight="1">
      <c r="B45" s="21" t="s">
        <v>143</v>
      </c>
      <c r="D45" s="8" t="s">
        <v>184</v>
      </c>
      <c r="F45" s="8" t="s">
        <v>40</v>
      </c>
      <c r="H45" s="8" t="s">
        <v>153</v>
      </c>
      <c r="J45" s="8">
        <v>0</v>
      </c>
      <c r="L45" s="9">
        <v>0</v>
      </c>
      <c r="N45" s="9">
        <v>825524117</v>
      </c>
      <c r="P45" s="9">
        <v>825024117</v>
      </c>
      <c r="R45" s="9">
        <v>500000</v>
      </c>
      <c r="T45" s="10" t="s">
        <v>122</v>
      </c>
      <c r="V45" s="8" t="s">
        <v>122</v>
      </c>
    </row>
    <row r="46" spans="2:22" ht="17.25" customHeight="1">
      <c r="B46" s="21" t="s">
        <v>143</v>
      </c>
      <c r="D46" s="8" t="s">
        <v>185</v>
      </c>
      <c r="F46" s="8" t="s">
        <v>40</v>
      </c>
      <c r="H46" s="8" t="s">
        <v>153</v>
      </c>
      <c r="J46" s="8">
        <v>0</v>
      </c>
      <c r="L46" s="9">
        <v>0</v>
      </c>
      <c r="N46" s="9">
        <v>961679044</v>
      </c>
      <c r="P46" s="9">
        <v>961179044</v>
      </c>
      <c r="R46" s="9">
        <v>500000</v>
      </c>
      <c r="T46" s="10" t="s">
        <v>122</v>
      </c>
      <c r="V46" s="8" t="s">
        <v>122</v>
      </c>
    </row>
    <row r="47" spans="2:22" ht="17.25" customHeight="1">
      <c r="B47" s="21" t="s">
        <v>143</v>
      </c>
      <c r="D47" s="8" t="s">
        <v>186</v>
      </c>
      <c r="F47" s="8" t="s">
        <v>40</v>
      </c>
      <c r="H47" s="8" t="s">
        <v>153</v>
      </c>
      <c r="J47" s="8">
        <v>0</v>
      </c>
      <c r="L47" s="9">
        <v>0</v>
      </c>
      <c r="N47" s="9">
        <v>552786754</v>
      </c>
      <c r="P47" s="9">
        <v>552286754</v>
      </c>
      <c r="R47" s="9">
        <v>500000</v>
      </c>
      <c r="T47" s="10" t="s">
        <v>122</v>
      </c>
      <c r="V47" s="8" t="s">
        <v>122</v>
      </c>
    </row>
    <row r="48" spans="2:22" ht="17.25" customHeight="1">
      <c r="B48" s="21" t="s">
        <v>143</v>
      </c>
      <c r="D48" s="8" t="s">
        <v>187</v>
      </c>
      <c r="F48" s="8" t="s">
        <v>40</v>
      </c>
      <c r="H48" s="8" t="s">
        <v>153</v>
      </c>
      <c r="J48" s="8">
        <v>0</v>
      </c>
      <c r="L48" s="9">
        <v>0</v>
      </c>
      <c r="N48" s="9">
        <v>666337198</v>
      </c>
      <c r="P48" s="9">
        <v>665837198</v>
      </c>
      <c r="R48" s="9">
        <v>500000</v>
      </c>
      <c r="T48" s="10" t="s">
        <v>122</v>
      </c>
      <c r="V48" s="8" t="s">
        <v>122</v>
      </c>
    </row>
    <row r="49" spans="2:22" ht="17.25" customHeight="1">
      <c r="B49" s="21" t="s">
        <v>143</v>
      </c>
      <c r="D49" s="8" t="s">
        <v>188</v>
      </c>
      <c r="F49" s="8" t="s">
        <v>40</v>
      </c>
      <c r="H49" s="8" t="s">
        <v>153</v>
      </c>
      <c r="J49" s="8">
        <v>0</v>
      </c>
      <c r="L49" s="9">
        <v>0</v>
      </c>
      <c r="N49" s="9">
        <v>329516490</v>
      </c>
      <c r="P49" s="9">
        <v>329016490</v>
      </c>
      <c r="R49" s="9">
        <v>500000</v>
      </c>
      <c r="T49" s="10" t="s">
        <v>122</v>
      </c>
      <c r="V49" s="8" t="s">
        <v>122</v>
      </c>
    </row>
    <row r="50" spans="2:22" ht="17.25" customHeight="1">
      <c r="B50" s="21" t="s">
        <v>143</v>
      </c>
      <c r="D50" s="8" t="s">
        <v>189</v>
      </c>
      <c r="F50" s="8" t="s">
        <v>40</v>
      </c>
      <c r="H50" s="8" t="s">
        <v>153</v>
      </c>
      <c r="J50" s="8">
        <v>0</v>
      </c>
      <c r="L50" s="9">
        <v>0</v>
      </c>
      <c r="N50" s="9">
        <v>898270976</v>
      </c>
      <c r="P50" s="9">
        <v>897770976</v>
      </c>
      <c r="R50" s="9">
        <v>500000</v>
      </c>
      <c r="T50" s="10" t="s">
        <v>122</v>
      </c>
      <c r="V50" s="8" t="s">
        <v>122</v>
      </c>
    </row>
    <row r="51" spans="2:22" ht="19.5" thickBot="1">
      <c r="B51" s="23"/>
      <c r="L51" s="7">
        <f>SUM(L8:L50)</f>
        <v>196283950552</v>
      </c>
      <c r="N51" s="7">
        <f>SUM(N8:N50)</f>
        <v>4900155867698</v>
      </c>
      <c r="P51" s="7">
        <f>SUM(P8:Q50)</f>
        <v>362046673210</v>
      </c>
      <c r="R51" s="7">
        <f>SUM(R8:R50)</f>
        <v>4734393145040</v>
      </c>
    </row>
    <row r="52" spans="2:22" ht="28.5" thickTop="1">
      <c r="B52" s="41"/>
      <c r="C52" s="42"/>
      <c r="D52" s="42"/>
      <c r="E52" s="42"/>
      <c r="F52" s="42"/>
      <c r="G52" s="42"/>
      <c r="H52" s="42"/>
    </row>
    <row r="53" spans="2:22" ht="27.75">
      <c r="B53" s="42"/>
      <c r="C53" s="42"/>
      <c r="D53" s="42"/>
      <c r="E53" s="42"/>
      <c r="F53" s="42"/>
      <c r="G53" s="42"/>
      <c r="H53" s="42"/>
      <c r="N53" s="9"/>
    </row>
    <row r="54" spans="2:22" ht="27.75">
      <c r="B54" s="42"/>
      <c r="C54" s="42"/>
      <c r="D54" s="42"/>
      <c r="E54" s="42"/>
      <c r="F54" s="42"/>
      <c r="G54" s="42"/>
      <c r="H54" s="42"/>
    </row>
    <row r="55" spans="2:22" ht="27.75">
      <c r="B55" s="42"/>
      <c r="C55" s="42"/>
      <c r="D55" s="42"/>
      <c r="E55" s="42"/>
      <c r="F55" s="42"/>
      <c r="G55" s="42"/>
      <c r="H55" s="42"/>
    </row>
    <row r="56" spans="2:22" ht="27.75">
      <c r="B56" s="42"/>
      <c r="C56" s="42"/>
      <c r="D56" s="42"/>
      <c r="E56" s="42"/>
      <c r="F56" s="42"/>
      <c r="G56" s="42"/>
      <c r="H56" s="42"/>
    </row>
    <row r="57" spans="2:22">
      <c r="B57" s="23"/>
    </row>
    <row r="58" spans="2:22">
      <c r="B58" s="23"/>
    </row>
  </sheetData>
  <mergeCells count="17">
    <mergeCell ref="P7"/>
    <mergeCell ref="N6:P6"/>
    <mergeCell ref="B2:T2"/>
    <mergeCell ref="B3:T3"/>
    <mergeCell ref="B4:T4"/>
    <mergeCell ref="B6:B7"/>
    <mergeCell ref="D7"/>
    <mergeCell ref="F7"/>
    <mergeCell ref="H7"/>
    <mergeCell ref="J7"/>
    <mergeCell ref="D6:J6"/>
    <mergeCell ref="R7"/>
    <mergeCell ref="T7"/>
    <mergeCell ref="R6:T6"/>
    <mergeCell ref="L7"/>
    <mergeCell ref="L6"/>
    <mergeCell ref="N7"/>
  </mergeCells>
  <printOptions horizontalCentered="1"/>
  <pageMargins left="0" right="0" top="0" bottom="0" header="0.3" footer="0.3"/>
  <pageSetup paperSize="9" scale="6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2:S43"/>
  <sheetViews>
    <sheetView rightToLeft="1" topLeftCell="C1" zoomScaleNormal="100" zoomScaleSheetLayoutView="90" workbookViewId="0">
      <selection activeCell="S26" sqref="S26"/>
    </sheetView>
  </sheetViews>
  <sheetFormatPr defaultRowHeight="18.75"/>
  <cols>
    <col min="1" max="1" width="30.85546875" style="8" bestFit="1" customWidth="1"/>
    <col min="2" max="2" width="1" style="8" customWidth="1"/>
    <col min="3" max="3" width="17.5703125" style="8" customWidth="1"/>
    <col min="4" max="4" width="1" style="8" customWidth="1"/>
    <col min="5" max="5" width="17.42578125" style="8" customWidth="1"/>
    <col min="6" max="6" width="1" style="8" customWidth="1"/>
    <col min="7" max="7" width="10.5703125" style="8" customWidth="1"/>
    <col min="8" max="8" width="1" style="8" customWidth="1"/>
    <col min="9" max="9" width="14.85546875" style="8" bestFit="1" customWidth="1"/>
    <col min="10" max="10" width="1" style="8" customWidth="1"/>
    <col min="11" max="11" width="13.140625" style="8" customWidth="1"/>
    <col min="12" max="12" width="1" style="8" customWidth="1"/>
    <col min="13" max="13" width="16.140625" style="8" bestFit="1" customWidth="1"/>
    <col min="14" max="14" width="1" style="8" customWidth="1"/>
    <col min="15" max="15" width="14.85546875" style="8" bestFit="1" customWidth="1"/>
    <col min="16" max="16" width="1" style="8" customWidth="1"/>
    <col min="17" max="17" width="15.85546875" style="8" bestFit="1" customWidth="1"/>
    <col min="18" max="18" width="1" style="8" customWidth="1"/>
    <col min="19" max="19" width="16.140625" style="8" bestFit="1" customWidth="1"/>
    <col min="20" max="20" width="1" style="8" customWidth="1"/>
    <col min="21" max="21" width="9.140625" style="8" customWidth="1"/>
    <col min="22" max="16384" width="9.140625" style="8"/>
  </cols>
  <sheetData>
    <row r="2" spans="1:19" ht="30">
      <c r="A2" s="60" t="s">
        <v>112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30">
      <c r="A3" s="60" t="s">
        <v>41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ht="30">
      <c r="A4" s="60" t="str">
        <f>سهام!A4</f>
        <v>برای ماه منتهی به 1401/06/31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31.5" customHeight="1"/>
    <row r="6" spans="1:19" ht="28.5" thickBot="1">
      <c r="A6" s="63" t="s">
        <v>106</v>
      </c>
      <c r="B6" s="63" t="s">
        <v>106</v>
      </c>
      <c r="C6" s="63" t="s">
        <v>106</v>
      </c>
      <c r="D6" s="63" t="s">
        <v>106</v>
      </c>
      <c r="E6" s="63" t="s">
        <v>106</v>
      </c>
      <c r="F6" s="63" t="s">
        <v>106</v>
      </c>
      <c r="G6" s="63" t="s">
        <v>106</v>
      </c>
      <c r="I6" s="63" t="s">
        <v>42</v>
      </c>
      <c r="J6" s="63" t="s">
        <v>42</v>
      </c>
      <c r="K6" s="63" t="s">
        <v>42</v>
      </c>
      <c r="L6" s="63" t="s">
        <v>42</v>
      </c>
      <c r="M6" s="63" t="s">
        <v>42</v>
      </c>
      <c r="O6" s="63" t="s">
        <v>43</v>
      </c>
      <c r="P6" s="63" t="s">
        <v>43</v>
      </c>
      <c r="Q6" s="63" t="s">
        <v>43</v>
      </c>
      <c r="R6" s="63" t="s">
        <v>43</v>
      </c>
      <c r="S6" s="63" t="s">
        <v>43</v>
      </c>
    </row>
    <row r="7" spans="1:19" ht="27.75">
      <c r="A7" s="16" t="s">
        <v>44</v>
      </c>
      <c r="C7" s="16" t="s">
        <v>107</v>
      </c>
      <c r="E7" s="16" t="s">
        <v>20</v>
      </c>
      <c r="G7" s="16" t="s">
        <v>21</v>
      </c>
      <c r="I7" s="16" t="s">
        <v>108</v>
      </c>
      <c r="K7" s="16" t="s">
        <v>109</v>
      </c>
      <c r="M7" s="16" t="s">
        <v>110</v>
      </c>
      <c r="O7" s="16" t="s">
        <v>108</v>
      </c>
      <c r="Q7" s="16" t="s">
        <v>109</v>
      </c>
      <c r="S7" s="16" t="s">
        <v>110</v>
      </c>
    </row>
    <row r="8" spans="1:19" ht="21" hidden="1">
      <c r="A8" s="21" t="s">
        <v>111</v>
      </c>
      <c r="C8" s="9">
        <v>17</v>
      </c>
      <c r="E8" s="8" t="s">
        <v>45</v>
      </c>
      <c r="G8" s="8">
        <v>0</v>
      </c>
      <c r="I8" s="9">
        <v>0</v>
      </c>
      <c r="K8" s="9">
        <v>0</v>
      </c>
      <c r="M8" s="9">
        <v>0</v>
      </c>
      <c r="O8" s="9">
        <v>0</v>
      </c>
      <c r="Q8" s="9">
        <v>0</v>
      </c>
      <c r="S8" s="9">
        <v>0</v>
      </c>
    </row>
    <row r="9" spans="1:19" ht="24.75" customHeight="1">
      <c r="A9" s="21" t="s">
        <v>74</v>
      </c>
      <c r="C9" s="9">
        <v>1</v>
      </c>
      <c r="E9" s="8" t="s">
        <v>45</v>
      </c>
      <c r="G9" s="8">
        <v>0</v>
      </c>
      <c r="I9" s="9">
        <v>342898286</v>
      </c>
      <c r="K9" s="9">
        <v>0</v>
      </c>
      <c r="M9" s="9">
        <v>342898286</v>
      </c>
      <c r="O9" s="9">
        <v>1989525345</v>
      </c>
      <c r="Q9" s="9">
        <v>0</v>
      </c>
      <c r="S9" s="9">
        <v>1989525345</v>
      </c>
    </row>
    <row r="10" spans="1:19" ht="24.75" customHeight="1">
      <c r="A10" s="21" t="s">
        <v>74</v>
      </c>
      <c r="C10" s="9">
        <v>1</v>
      </c>
      <c r="E10" s="8" t="s">
        <v>45</v>
      </c>
      <c r="G10" s="8">
        <v>0</v>
      </c>
      <c r="I10" s="9">
        <v>68867373</v>
      </c>
      <c r="K10" s="9">
        <v>0</v>
      </c>
      <c r="M10" s="9">
        <v>68867373</v>
      </c>
      <c r="O10" s="9">
        <v>400376165</v>
      </c>
      <c r="Q10" s="9">
        <v>0</v>
      </c>
      <c r="S10" s="9">
        <v>400376165</v>
      </c>
    </row>
    <row r="11" spans="1:19" ht="24.75" customHeight="1">
      <c r="A11" s="21" t="s">
        <v>74</v>
      </c>
      <c r="C11" s="9">
        <v>1</v>
      </c>
      <c r="E11" s="8" t="s">
        <v>45</v>
      </c>
      <c r="G11" s="8">
        <v>0</v>
      </c>
      <c r="I11" s="9">
        <v>42520015</v>
      </c>
      <c r="K11" s="9">
        <v>0</v>
      </c>
      <c r="M11" s="9">
        <v>42520015</v>
      </c>
      <c r="O11" s="9">
        <v>232302243</v>
      </c>
      <c r="Q11" s="9">
        <v>0</v>
      </c>
      <c r="S11" s="9">
        <v>232302243</v>
      </c>
    </row>
    <row r="12" spans="1:19" ht="24.75" customHeight="1">
      <c r="A12" s="21" t="s">
        <v>74</v>
      </c>
      <c r="C12" s="9">
        <v>1</v>
      </c>
      <c r="E12" s="8" t="s">
        <v>45</v>
      </c>
      <c r="G12" s="8">
        <v>0</v>
      </c>
      <c r="I12" s="9">
        <v>13040556</v>
      </c>
      <c r="K12" s="9">
        <v>0</v>
      </c>
      <c r="M12" s="9">
        <v>13040556</v>
      </c>
      <c r="O12" s="9">
        <v>75814245</v>
      </c>
      <c r="Q12" s="9">
        <v>0</v>
      </c>
      <c r="S12" s="9">
        <v>75814245</v>
      </c>
    </row>
    <row r="13" spans="1:19" ht="24.75" customHeight="1">
      <c r="A13" s="21" t="s">
        <v>74</v>
      </c>
      <c r="C13" s="9">
        <v>1</v>
      </c>
      <c r="E13" s="8" t="s">
        <v>45</v>
      </c>
      <c r="G13" s="8">
        <v>0</v>
      </c>
      <c r="I13" s="9">
        <v>27812410</v>
      </c>
      <c r="K13" s="9">
        <v>0</v>
      </c>
      <c r="M13" s="9">
        <v>27812410</v>
      </c>
      <c r="O13" s="9">
        <v>136739438</v>
      </c>
      <c r="Q13" s="9">
        <v>0</v>
      </c>
      <c r="S13" s="9">
        <v>136739438</v>
      </c>
    </row>
    <row r="14" spans="1:19" ht="24.75" customHeight="1">
      <c r="A14" s="21" t="s">
        <v>74</v>
      </c>
      <c r="C14" s="9">
        <v>1</v>
      </c>
      <c r="E14" s="8" t="s">
        <v>45</v>
      </c>
      <c r="G14" s="8">
        <v>0</v>
      </c>
      <c r="I14" s="9">
        <v>106643486</v>
      </c>
      <c r="K14" s="9">
        <v>0</v>
      </c>
      <c r="M14" s="9">
        <v>106643486</v>
      </c>
      <c r="O14" s="9">
        <v>850488669</v>
      </c>
      <c r="Q14" s="9">
        <v>0</v>
      </c>
      <c r="S14" s="9">
        <v>850488669</v>
      </c>
    </row>
    <row r="15" spans="1:19" ht="24.75" customHeight="1">
      <c r="A15" s="21" t="s">
        <v>74</v>
      </c>
      <c r="C15" s="9">
        <v>1</v>
      </c>
      <c r="E15" s="8" t="s">
        <v>45</v>
      </c>
      <c r="G15" s="8">
        <v>0</v>
      </c>
      <c r="I15" s="9">
        <v>40112934</v>
      </c>
      <c r="K15" s="9">
        <v>0</v>
      </c>
      <c r="M15" s="9">
        <v>40112934</v>
      </c>
      <c r="O15" s="9">
        <v>233205681</v>
      </c>
      <c r="Q15" s="9">
        <v>0</v>
      </c>
      <c r="S15" s="9">
        <v>233205681</v>
      </c>
    </row>
    <row r="16" spans="1:19" ht="24.75" customHeight="1">
      <c r="A16" s="21" t="s">
        <v>74</v>
      </c>
      <c r="C16" s="9">
        <v>1</v>
      </c>
      <c r="E16" s="8" t="s">
        <v>45</v>
      </c>
      <c r="G16" s="8">
        <v>0</v>
      </c>
      <c r="I16" s="9">
        <v>58741103</v>
      </c>
      <c r="K16" s="9">
        <v>0</v>
      </c>
      <c r="M16" s="9">
        <v>58741103</v>
      </c>
      <c r="O16" s="9">
        <v>341504786</v>
      </c>
      <c r="Q16" s="9">
        <v>0</v>
      </c>
      <c r="S16" s="9">
        <v>341504786</v>
      </c>
    </row>
    <row r="17" spans="1:19" ht="24.75" customHeight="1">
      <c r="A17" s="21" t="s">
        <v>74</v>
      </c>
      <c r="C17" s="9">
        <v>1</v>
      </c>
      <c r="E17" s="8" t="s">
        <v>45</v>
      </c>
      <c r="G17" s="8">
        <v>0</v>
      </c>
      <c r="I17" s="9">
        <v>2976580</v>
      </c>
      <c r="K17" s="9">
        <v>0</v>
      </c>
      <c r="M17" s="9">
        <v>2976580</v>
      </c>
      <c r="O17" s="9">
        <v>17305027</v>
      </c>
      <c r="Q17" s="9">
        <v>0</v>
      </c>
      <c r="S17" s="9">
        <v>17305027</v>
      </c>
    </row>
    <row r="18" spans="1:19" ht="24.75" customHeight="1">
      <c r="A18" s="21" t="s">
        <v>74</v>
      </c>
      <c r="C18" s="9">
        <v>1</v>
      </c>
      <c r="E18" s="8" t="s">
        <v>45</v>
      </c>
      <c r="G18" s="8">
        <v>0</v>
      </c>
      <c r="I18" s="9">
        <v>12780264</v>
      </c>
      <c r="K18" s="9">
        <v>0</v>
      </c>
      <c r="M18" s="9">
        <v>12780264</v>
      </c>
      <c r="O18" s="9">
        <v>74300976</v>
      </c>
      <c r="Q18" s="9">
        <v>0</v>
      </c>
      <c r="S18" s="9">
        <v>74300976</v>
      </c>
    </row>
    <row r="19" spans="1:19" ht="24.75" customHeight="1">
      <c r="A19" s="21" t="s">
        <v>74</v>
      </c>
      <c r="C19" s="9">
        <v>1</v>
      </c>
      <c r="E19" s="8" t="s">
        <v>45</v>
      </c>
      <c r="G19" s="8">
        <v>0</v>
      </c>
      <c r="I19" s="9">
        <v>2916109</v>
      </c>
      <c r="K19" s="9">
        <v>0</v>
      </c>
      <c r="M19" s="9">
        <v>2916109</v>
      </c>
      <c r="O19" s="9">
        <v>16953466</v>
      </c>
      <c r="Q19" s="9">
        <v>0</v>
      </c>
      <c r="S19" s="9">
        <v>16953466</v>
      </c>
    </row>
    <row r="20" spans="1:19" ht="24.75" customHeight="1">
      <c r="A20" s="21" t="s">
        <v>74</v>
      </c>
      <c r="C20" s="9">
        <v>1</v>
      </c>
      <c r="E20" s="8" t="s">
        <v>45</v>
      </c>
      <c r="G20" s="8">
        <v>0</v>
      </c>
      <c r="I20" s="9">
        <v>14025170</v>
      </c>
      <c r="K20" s="9">
        <v>0</v>
      </c>
      <c r="M20" s="9">
        <v>14025170</v>
      </c>
      <c r="O20" s="9">
        <v>81538523</v>
      </c>
      <c r="Q20" s="9">
        <v>0</v>
      </c>
      <c r="S20" s="9">
        <v>81538523</v>
      </c>
    </row>
    <row r="21" spans="1:19" ht="24.75" customHeight="1">
      <c r="A21" s="21" t="s">
        <v>74</v>
      </c>
      <c r="C21" s="9">
        <v>1</v>
      </c>
      <c r="E21" s="8" t="s">
        <v>45</v>
      </c>
      <c r="G21" s="8">
        <v>0</v>
      </c>
      <c r="I21" s="9">
        <v>20834193</v>
      </c>
      <c r="K21" s="9">
        <v>0</v>
      </c>
      <c r="M21" s="9">
        <v>20834193</v>
      </c>
      <c r="O21" s="9">
        <v>121124327</v>
      </c>
      <c r="Q21" s="9">
        <v>0</v>
      </c>
      <c r="S21" s="9">
        <v>121124327</v>
      </c>
    </row>
    <row r="22" spans="1:19" ht="24.75" customHeight="1">
      <c r="A22" s="21" t="s">
        <v>74</v>
      </c>
      <c r="C22" s="9">
        <v>1</v>
      </c>
      <c r="E22" s="8" t="s">
        <v>45</v>
      </c>
      <c r="G22" s="8">
        <v>0</v>
      </c>
      <c r="I22" s="9">
        <v>100562175</v>
      </c>
      <c r="K22" s="9">
        <v>0</v>
      </c>
      <c r="M22" s="9">
        <v>100562175</v>
      </c>
      <c r="O22" s="9">
        <v>505815346</v>
      </c>
      <c r="Q22" s="9">
        <v>0</v>
      </c>
      <c r="S22" s="9">
        <v>505815346</v>
      </c>
    </row>
    <row r="23" spans="1:19" ht="24.75" customHeight="1">
      <c r="A23" s="21" t="s">
        <v>143</v>
      </c>
      <c r="C23" s="9">
        <v>9</v>
      </c>
      <c r="E23" s="8" t="s">
        <v>45</v>
      </c>
      <c r="G23" s="8">
        <v>0</v>
      </c>
      <c r="I23" s="9">
        <v>267247483</v>
      </c>
      <c r="K23" s="9">
        <v>0</v>
      </c>
      <c r="M23" s="9">
        <v>267247483</v>
      </c>
      <c r="O23" s="9">
        <v>1333019496</v>
      </c>
      <c r="Q23" s="9">
        <v>0</v>
      </c>
      <c r="S23" s="9">
        <v>1333019496</v>
      </c>
    </row>
    <row r="24" spans="1:19" ht="24.75" customHeight="1">
      <c r="A24" s="21" t="s">
        <v>143</v>
      </c>
      <c r="C24" s="9">
        <v>15</v>
      </c>
      <c r="E24" s="8" t="s">
        <v>45</v>
      </c>
      <c r="G24" s="8">
        <v>0</v>
      </c>
      <c r="I24" s="9">
        <v>4246</v>
      </c>
      <c r="K24" s="9">
        <v>0</v>
      </c>
      <c r="M24" s="9">
        <v>4246</v>
      </c>
      <c r="O24" s="9">
        <v>4246</v>
      </c>
      <c r="Q24" s="9">
        <v>0</v>
      </c>
      <c r="S24" s="9">
        <v>4246</v>
      </c>
    </row>
    <row r="25" spans="1:19" ht="19.5" thickBot="1">
      <c r="I25" s="7">
        <f>SUM(I8:I24)</f>
        <v>1121982383</v>
      </c>
      <c r="K25" s="11">
        <v>0</v>
      </c>
      <c r="M25" s="7">
        <f>SUM(M8:M24)</f>
        <v>1121982383</v>
      </c>
      <c r="O25" s="7">
        <f>SUM(O8:O24)</f>
        <v>6410017979</v>
      </c>
      <c r="Q25" s="11">
        <v>0</v>
      </c>
      <c r="S25" s="7">
        <f>SUM(S8:S24)</f>
        <v>6410017979</v>
      </c>
    </row>
    <row r="26" spans="1:19" ht="19.5" thickTop="1"/>
    <row r="27" spans="1:19">
      <c r="S27" s="9"/>
    </row>
    <row r="37" spans="2:8" ht="8.25" customHeight="1"/>
    <row r="38" spans="2:8" ht="22.5" customHeight="1">
      <c r="B38" s="23" t="s">
        <v>166</v>
      </c>
    </row>
    <row r="39" spans="2:8" ht="409.5">
      <c r="B39" s="41" t="s">
        <v>149</v>
      </c>
      <c r="C39" s="42"/>
      <c r="D39" s="42"/>
      <c r="E39" s="42"/>
      <c r="F39" s="42"/>
      <c r="G39" s="42"/>
      <c r="H39" s="42"/>
    </row>
    <row r="40" spans="2:8" ht="27.75">
      <c r="B40" s="42"/>
      <c r="C40" s="42"/>
      <c r="D40" s="42"/>
      <c r="E40" s="42"/>
      <c r="F40" s="42"/>
      <c r="G40" s="42"/>
      <c r="H40" s="42"/>
    </row>
    <row r="41" spans="2:8" ht="27.75">
      <c r="B41" s="42"/>
      <c r="C41" s="42"/>
      <c r="D41" s="42"/>
      <c r="E41" s="42"/>
      <c r="F41" s="42"/>
      <c r="G41" s="42"/>
      <c r="H41" s="42"/>
    </row>
    <row r="42" spans="2:8" ht="27.75">
      <c r="B42" s="42"/>
      <c r="C42" s="42"/>
      <c r="D42" s="42"/>
      <c r="E42" s="42"/>
      <c r="F42" s="42"/>
      <c r="G42" s="42"/>
      <c r="H42" s="42"/>
    </row>
    <row r="43" spans="2:8" ht="27.75">
      <c r="B43" s="42"/>
      <c r="C43" s="42"/>
      <c r="D43" s="42"/>
      <c r="E43" s="42"/>
      <c r="F43" s="42"/>
      <c r="G43" s="42"/>
      <c r="H43" s="42"/>
    </row>
  </sheetData>
  <mergeCells count="6">
    <mergeCell ref="A2:S2"/>
    <mergeCell ref="A3:S3"/>
    <mergeCell ref="A4:S4"/>
    <mergeCell ref="A6:G6"/>
    <mergeCell ref="I6:M6"/>
    <mergeCell ref="O6:S6"/>
  </mergeCells>
  <printOptions horizontalCentered="1"/>
  <pageMargins left="0" right="0" top="0" bottom="0" header="0.3" footer="0.3"/>
  <pageSetup paperSize="9" scale="8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2:Q43"/>
  <sheetViews>
    <sheetView showGridLines="0" rightToLeft="1" zoomScaleNormal="100" zoomScaleSheetLayoutView="91" workbookViewId="0">
      <selection activeCell="C11" sqref="C11"/>
    </sheetView>
  </sheetViews>
  <sheetFormatPr defaultRowHeight="18.75"/>
  <cols>
    <col min="1" max="1" width="29.140625" style="8" bestFit="1" customWidth="1"/>
    <col min="2" max="2" width="1" style="8" customWidth="1"/>
    <col min="3" max="3" width="13.85546875" style="8" bestFit="1" customWidth="1"/>
    <col min="4" max="4" width="1" style="8" customWidth="1"/>
    <col min="5" max="5" width="19.28515625" style="8" customWidth="1"/>
    <col min="6" max="6" width="1" style="8" customWidth="1"/>
    <col min="7" max="7" width="19.140625" style="8" bestFit="1" customWidth="1"/>
    <col min="8" max="8" width="1" style="8" customWidth="1"/>
    <col min="9" max="9" width="22.42578125" style="8" customWidth="1"/>
    <col min="10" max="10" width="1" style="8" customWidth="1"/>
    <col min="11" max="11" width="13.7109375" style="8" bestFit="1" customWidth="1"/>
    <col min="12" max="12" width="1" style="8" customWidth="1"/>
    <col min="13" max="13" width="19" style="8" bestFit="1" customWidth="1"/>
    <col min="14" max="14" width="1" style="8" customWidth="1"/>
    <col min="15" max="15" width="22.140625" style="8" bestFit="1" customWidth="1"/>
    <col min="16" max="16" width="0.28515625" style="8" customWidth="1"/>
    <col min="17" max="17" width="20.7109375" style="8" customWidth="1"/>
    <col min="18" max="18" width="1" style="8" customWidth="1"/>
    <col min="19" max="19" width="9.140625" style="8" customWidth="1"/>
    <col min="20" max="20" width="23.5703125" style="8" bestFit="1" customWidth="1"/>
    <col min="21" max="21" width="18.42578125" style="8" bestFit="1" customWidth="1"/>
    <col min="22" max="16384" width="9.140625" style="8"/>
  </cols>
  <sheetData>
    <row r="2" spans="1:17" ht="30">
      <c r="A2" s="60" t="s">
        <v>112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30">
      <c r="A3" s="60" t="s">
        <v>41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30">
      <c r="A4" s="60" t="s">
        <v>167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17" ht="49.5" customHeight="1">
      <c r="E5" s="9"/>
    </row>
    <row r="6" spans="1:17" ht="28.5" thickBot="1">
      <c r="A6" s="64" t="s">
        <v>3</v>
      </c>
      <c r="C6" s="63" t="s">
        <v>42</v>
      </c>
      <c r="D6" s="63" t="s">
        <v>42</v>
      </c>
      <c r="E6" s="63" t="s">
        <v>42</v>
      </c>
      <c r="F6" s="63" t="s">
        <v>42</v>
      </c>
      <c r="G6" s="63" t="s">
        <v>42</v>
      </c>
      <c r="H6" s="63" t="s">
        <v>42</v>
      </c>
      <c r="I6" s="63" t="s">
        <v>42</v>
      </c>
      <c r="K6" s="63" t="s">
        <v>43</v>
      </c>
      <c r="L6" s="63" t="s">
        <v>43</v>
      </c>
      <c r="M6" s="63" t="s">
        <v>43</v>
      </c>
      <c r="N6" s="63" t="s">
        <v>43</v>
      </c>
      <c r="O6" s="63" t="s">
        <v>43</v>
      </c>
      <c r="P6" s="63" t="s">
        <v>43</v>
      </c>
      <c r="Q6" s="63" t="s">
        <v>43</v>
      </c>
    </row>
    <row r="7" spans="1:17" ht="49.5" customHeight="1" thickBot="1">
      <c r="A7" s="63" t="s">
        <v>3</v>
      </c>
      <c r="C7" s="68" t="s">
        <v>7</v>
      </c>
      <c r="E7" s="68" t="s">
        <v>46</v>
      </c>
      <c r="G7" s="68" t="s">
        <v>47</v>
      </c>
      <c r="I7" s="17" t="s">
        <v>48</v>
      </c>
      <c r="K7" s="68" t="s">
        <v>7</v>
      </c>
      <c r="M7" s="68" t="s">
        <v>46</v>
      </c>
      <c r="O7" s="68" t="s">
        <v>47</v>
      </c>
      <c r="Q7" s="17" t="s">
        <v>48</v>
      </c>
    </row>
    <row r="8" spans="1:17" ht="21">
      <c r="A8" s="21" t="s">
        <v>61</v>
      </c>
      <c r="C8" s="9">
        <v>11495901</v>
      </c>
      <c r="E8" s="9">
        <v>91437826357</v>
      </c>
      <c r="G8" s="9">
        <v>92977245373</v>
      </c>
      <c r="I8" s="12">
        <v>-1539419015</v>
      </c>
      <c r="K8" s="9">
        <v>11495901</v>
      </c>
      <c r="M8" s="9">
        <v>91437826357</v>
      </c>
      <c r="O8" s="9">
        <v>84090178253</v>
      </c>
      <c r="Q8" s="12">
        <v>7347648104</v>
      </c>
    </row>
    <row r="9" spans="1:17" ht="21">
      <c r="A9" s="21" t="s">
        <v>64</v>
      </c>
      <c r="C9" s="9">
        <v>11133765</v>
      </c>
      <c r="E9" s="9">
        <v>127273470193</v>
      </c>
      <c r="G9" s="9">
        <v>132168603662</v>
      </c>
      <c r="I9" s="12">
        <v>-4895133468</v>
      </c>
      <c r="K9" s="9">
        <v>11133765</v>
      </c>
      <c r="M9" s="9">
        <v>127273470193</v>
      </c>
      <c r="O9" s="9">
        <v>210533396530</v>
      </c>
      <c r="Q9" s="12">
        <v>-83259926336</v>
      </c>
    </row>
    <row r="10" spans="1:17" ht="21">
      <c r="A10" s="21" t="s">
        <v>71</v>
      </c>
      <c r="C10" s="9">
        <v>10773982</v>
      </c>
      <c r="E10" s="9">
        <v>189154996603</v>
      </c>
      <c r="G10" s="9">
        <v>189238434597</v>
      </c>
      <c r="I10" s="12">
        <v>-83437993</v>
      </c>
      <c r="K10" s="9">
        <v>10773982</v>
      </c>
      <c r="M10" s="9">
        <v>189154996603</v>
      </c>
      <c r="O10" s="9">
        <v>165793031696</v>
      </c>
      <c r="Q10" s="12">
        <v>23361964907</v>
      </c>
    </row>
    <row r="11" spans="1:17" ht="21">
      <c r="A11" s="21" t="s">
        <v>59</v>
      </c>
      <c r="C11" s="9">
        <v>177624213</v>
      </c>
      <c r="E11" s="9">
        <v>797459059161</v>
      </c>
      <c r="G11" s="9">
        <v>887446092990</v>
      </c>
      <c r="I11" s="12">
        <v>-89987033828</v>
      </c>
      <c r="K11" s="9">
        <v>177624213</v>
      </c>
      <c r="M11" s="9">
        <v>797459059161</v>
      </c>
      <c r="O11" s="9">
        <v>978352232994</v>
      </c>
      <c r="Q11" s="12">
        <v>-180893173832</v>
      </c>
    </row>
    <row r="12" spans="1:17" ht="21">
      <c r="A12" s="21" t="s">
        <v>62</v>
      </c>
      <c r="C12" s="9">
        <v>25199346</v>
      </c>
      <c r="E12" s="9">
        <v>101753165962</v>
      </c>
      <c r="G12" s="9">
        <v>101570122090</v>
      </c>
      <c r="I12" s="12">
        <v>183043872</v>
      </c>
      <c r="K12" s="9">
        <v>25199346</v>
      </c>
      <c r="M12" s="9">
        <v>101753165962</v>
      </c>
      <c r="O12" s="9">
        <v>126790466654</v>
      </c>
      <c r="Q12" s="12">
        <v>-25037300691</v>
      </c>
    </row>
    <row r="13" spans="1:17" ht="21">
      <c r="A13" s="21" t="s">
        <v>68</v>
      </c>
      <c r="C13" s="9">
        <v>36657237</v>
      </c>
      <c r="E13" s="9">
        <v>387172520173</v>
      </c>
      <c r="G13" s="9">
        <v>434058123373</v>
      </c>
      <c r="I13" s="12">
        <v>-46885603199</v>
      </c>
      <c r="K13" s="9">
        <v>36657237</v>
      </c>
      <c r="M13" s="9">
        <v>387172520173</v>
      </c>
      <c r="O13" s="9">
        <v>586214206449</v>
      </c>
      <c r="Q13" s="12">
        <v>-199041686275</v>
      </c>
    </row>
    <row r="14" spans="1:17" ht="21">
      <c r="A14" s="21" t="s">
        <v>67</v>
      </c>
      <c r="C14" s="9">
        <v>49202000</v>
      </c>
      <c r="E14" s="9">
        <v>460180716652</v>
      </c>
      <c r="G14" s="12">
        <v>510328615262</v>
      </c>
      <c r="I14" s="12">
        <v>-50147898609</v>
      </c>
      <c r="K14" s="9">
        <v>49202000</v>
      </c>
      <c r="M14" s="9">
        <v>460180716652</v>
      </c>
      <c r="O14" s="9">
        <v>628351240248</v>
      </c>
      <c r="Q14" s="12">
        <v>-168170523595</v>
      </c>
    </row>
    <row r="15" spans="1:17" ht="21">
      <c r="A15" s="21" t="s">
        <v>65</v>
      </c>
      <c r="C15" s="9">
        <v>5161574662</v>
      </c>
      <c r="E15" s="9">
        <v>25891412363589</v>
      </c>
      <c r="G15" s="9">
        <v>27383010253036</v>
      </c>
      <c r="I15" s="12">
        <v>-1491597889446</v>
      </c>
      <c r="K15" s="9">
        <v>5161574662</v>
      </c>
      <c r="M15" s="9">
        <v>25891412363589</v>
      </c>
      <c r="O15" s="9">
        <v>31689642578411</v>
      </c>
      <c r="Q15" s="12">
        <v>-5798230214821</v>
      </c>
    </row>
    <row r="16" spans="1:17" ht="21">
      <c r="A16" s="21" t="s">
        <v>69</v>
      </c>
      <c r="C16" s="9">
        <v>7099445</v>
      </c>
      <c r="E16" s="9">
        <v>47601071620</v>
      </c>
      <c r="G16" s="9">
        <v>53343752716</v>
      </c>
      <c r="I16" s="12">
        <v>-5742681095</v>
      </c>
      <c r="K16" s="9">
        <v>7099445</v>
      </c>
      <c r="M16" s="9">
        <v>47601071620</v>
      </c>
      <c r="O16" s="9">
        <v>52712669702</v>
      </c>
      <c r="Q16" s="12">
        <v>-5111598081</v>
      </c>
    </row>
    <row r="17" spans="1:17" ht="21">
      <c r="A17" s="21" t="s">
        <v>66</v>
      </c>
      <c r="C17" s="9">
        <v>212607859</v>
      </c>
      <c r="E17" s="9">
        <v>2349655823920</v>
      </c>
      <c r="G17" s="9">
        <v>2368775988852</v>
      </c>
      <c r="I17" s="12">
        <v>-19120164931</v>
      </c>
      <c r="K17" s="9">
        <v>212607859</v>
      </c>
      <c r="M17" s="9">
        <v>2349655823920</v>
      </c>
      <c r="O17" s="9">
        <v>3206860651091</v>
      </c>
      <c r="Q17" s="12">
        <v>-857204827170</v>
      </c>
    </row>
    <row r="18" spans="1:17" ht="21">
      <c r="A18" s="21" t="s">
        <v>70</v>
      </c>
      <c r="C18" s="9">
        <v>10873506</v>
      </c>
      <c r="E18" s="9">
        <v>70950031144</v>
      </c>
      <c r="G18" s="9">
        <v>75836221854</v>
      </c>
      <c r="I18" s="12">
        <v>-4886190709</v>
      </c>
      <c r="K18" s="9">
        <v>10873506</v>
      </c>
      <c r="M18" s="9">
        <v>70950031144</v>
      </c>
      <c r="O18" s="9">
        <v>76500745329</v>
      </c>
      <c r="Q18" s="12">
        <v>-5550714184</v>
      </c>
    </row>
    <row r="19" spans="1:17" ht="21">
      <c r="A19" s="21" t="s">
        <v>60</v>
      </c>
      <c r="C19" s="9">
        <v>3637780</v>
      </c>
      <c r="E19" s="9">
        <v>49072706377</v>
      </c>
      <c r="G19" s="9">
        <v>52110683208</v>
      </c>
      <c r="I19" s="12">
        <v>-3037976830</v>
      </c>
      <c r="K19" s="9">
        <v>3637780</v>
      </c>
      <c r="M19" s="9">
        <v>49072706377</v>
      </c>
      <c r="O19" s="9">
        <v>46702427699</v>
      </c>
      <c r="Q19" s="12">
        <v>2370278678</v>
      </c>
    </row>
    <row r="20" spans="1:17" ht="21">
      <c r="A20" s="21" t="s">
        <v>72</v>
      </c>
      <c r="C20" s="9">
        <v>10050183</v>
      </c>
      <c r="E20" s="9">
        <v>115991393143</v>
      </c>
      <c r="G20" s="9">
        <v>111200005049</v>
      </c>
      <c r="I20" s="12">
        <v>4791388094</v>
      </c>
      <c r="K20" s="9">
        <v>10050183</v>
      </c>
      <c r="M20" s="9">
        <v>115991393143</v>
      </c>
      <c r="O20" s="9">
        <v>126329012719</v>
      </c>
      <c r="Q20" s="12">
        <v>-10337619575</v>
      </c>
    </row>
    <row r="21" spans="1:17" ht="21">
      <c r="A21" s="21" t="s">
        <v>151</v>
      </c>
      <c r="C21" s="9">
        <v>63987908</v>
      </c>
      <c r="E21" s="9">
        <v>1124504574767</v>
      </c>
      <c r="G21" s="9">
        <v>1115269199939</v>
      </c>
      <c r="I21" s="12">
        <v>9235374828</v>
      </c>
      <c r="K21" s="9">
        <v>63987908</v>
      </c>
      <c r="M21" s="9">
        <v>1124504574767</v>
      </c>
      <c r="O21" s="9">
        <v>1087333310665</v>
      </c>
      <c r="Q21" s="12">
        <v>37171264102</v>
      </c>
    </row>
    <row r="22" spans="1:17" ht="19.5" thickBot="1">
      <c r="C22" s="7">
        <f>SUM(C8:C21)</f>
        <v>5791917787</v>
      </c>
      <c r="E22" s="7">
        <f>SUM(E8:E21)</f>
        <v>31803619719661</v>
      </c>
      <c r="G22" s="7">
        <f>SUM(G8:G21)</f>
        <v>33507333342001</v>
      </c>
      <c r="I22" s="27">
        <f>SUM(I8:I21)</f>
        <v>-1703713622329</v>
      </c>
      <c r="K22" s="9">
        <f>SUM(K8:K21)</f>
        <v>5791917787</v>
      </c>
      <c r="M22" s="7">
        <f>SUM(M8:M21)</f>
        <v>31803619719661</v>
      </c>
      <c r="O22" s="7">
        <f>SUM(O8:P21)</f>
        <v>39066206148440</v>
      </c>
      <c r="Q22" s="27">
        <f>SUM(Q8:Q21)</f>
        <v>-7262586428769</v>
      </c>
    </row>
    <row r="23" spans="1:17" ht="19.5" thickTop="1"/>
    <row r="24" spans="1:17">
      <c r="E24" s="9"/>
      <c r="I24" s="14"/>
      <c r="O24" s="22"/>
    </row>
    <row r="25" spans="1:17">
      <c r="I25" s="14"/>
      <c r="O25" s="22"/>
    </row>
    <row r="26" spans="1:17">
      <c r="E26" s="14"/>
      <c r="G26" s="9"/>
      <c r="I26" s="14"/>
      <c r="O26" s="22"/>
    </row>
    <row r="27" spans="1:17">
      <c r="E27" s="14"/>
      <c r="G27" s="9"/>
      <c r="I27" s="14"/>
      <c r="M27" s="14"/>
      <c r="O27" s="22"/>
    </row>
    <row r="28" spans="1:17">
      <c r="E28" s="14"/>
      <c r="G28" s="9"/>
      <c r="I28" s="14"/>
      <c r="O28" s="22"/>
    </row>
    <row r="29" spans="1:17">
      <c r="E29" s="14"/>
      <c r="G29" s="9"/>
      <c r="I29" s="14"/>
      <c r="O29" s="22"/>
    </row>
    <row r="30" spans="1:17">
      <c r="E30" s="14"/>
      <c r="G30" s="9"/>
      <c r="I30" s="14"/>
      <c r="O30" s="22"/>
    </row>
    <row r="31" spans="1:17">
      <c r="E31" s="14"/>
      <c r="G31" s="9"/>
      <c r="I31" s="14"/>
      <c r="O31" s="22"/>
    </row>
    <row r="32" spans="1:17">
      <c r="E32" s="14"/>
      <c r="G32" s="9"/>
      <c r="I32" s="14"/>
      <c r="O32" s="22"/>
    </row>
    <row r="33" spans="2:15">
      <c r="E33" s="14"/>
      <c r="G33" s="9"/>
      <c r="I33" s="14"/>
      <c r="O33" s="22"/>
    </row>
    <row r="34" spans="2:15">
      <c r="E34" s="14"/>
      <c r="G34" s="9"/>
      <c r="I34" s="14"/>
      <c r="O34" s="22"/>
    </row>
    <row r="35" spans="2:15">
      <c r="E35" s="14"/>
      <c r="G35" s="9"/>
      <c r="I35" s="14"/>
      <c r="O35" s="24"/>
    </row>
    <row r="36" spans="2:15" ht="8.25" customHeight="1">
      <c r="B36" s="23" t="s">
        <v>160</v>
      </c>
      <c r="E36" s="14"/>
      <c r="G36" s="9"/>
    </row>
    <row r="37" spans="2:15" ht="22.5" customHeight="1">
      <c r="B37" s="41" t="s">
        <v>166</v>
      </c>
      <c r="C37" s="42"/>
      <c r="D37" s="42"/>
      <c r="E37" s="42"/>
      <c r="F37" s="42"/>
      <c r="G37" s="42"/>
      <c r="H37" s="42"/>
    </row>
    <row r="38" spans="2:15" ht="27.75">
      <c r="B38" s="42"/>
      <c r="C38" s="42"/>
      <c r="D38" s="42"/>
      <c r="E38" s="42"/>
      <c r="F38" s="42"/>
      <c r="G38" s="42"/>
      <c r="H38" s="42"/>
    </row>
    <row r="39" spans="2:15" ht="27.75">
      <c r="B39" s="42"/>
      <c r="C39" s="42"/>
      <c r="D39" s="42"/>
      <c r="E39" s="42"/>
      <c r="F39" s="42"/>
      <c r="G39" s="42"/>
      <c r="H39" s="42"/>
    </row>
    <row r="40" spans="2:15" ht="27.75">
      <c r="B40" s="42"/>
      <c r="C40" s="42"/>
      <c r="D40" s="42"/>
      <c r="E40" s="42"/>
      <c r="F40" s="42"/>
      <c r="G40" s="42"/>
      <c r="H40" s="42"/>
    </row>
    <row r="41" spans="2:15" ht="27.75">
      <c r="B41" s="42"/>
      <c r="C41" s="42"/>
      <c r="D41" s="42"/>
      <c r="E41" s="42"/>
      <c r="F41" s="42"/>
      <c r="G41" s="42"/>
      <c r="H41" s="42"/>
    </row>
    <row r="43" spans="2:15" ht="409.5">
      <c r="B43" s="23" t="s">
        <v>121</v>
      </c>
    </row>
  </sheetData>
  <mergeCells count="12">
    <mergeCell ref="K7"/>
    <mergeCell ref="M7"/>
    <mergeCell ref="A2:Q2"/>
    <mergeCell ref="A3:Q3"/>
    <mergeCell ref="A4:Q4"/>
    <mergeCell ref="O7"/>
    <mergeCell ref="K6:Q6"/>
    <mergeCell ref="A6:A7"/>
    <mergeCell ref="C7"/>
    <mergeCell ref="E7"/>
    <mergeCell ref="G7"/>
    <mergeCell ref="C6:I6"/>
  </mergeCells>
  <printOptions horizontalCentered="1"/>
  <pageMargins left="0" right="0" top="0" bottom="0" header="0.3" footer="0.3"/>
  <pageSetup paperSize="9" scale="7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F9F10-5DA2-4451-A281-71285255AB38}">
  <sheetPr>
    <tabColor theme="9" tint="0.39997558519241921"/>
  </sheetPr>
  <dimension ref="A1:S48"/>
  <sheetViews>
    <sheetView rightToLeft="1" zoomScale="90" zoomScaleNormal="90" zoomScaleSheetLayoutView="70" workbookViewId="0">
      <selection activeCell="S22" sqref="S22"/>
    </sheetView>
  </sheetViews>
  <sheetFormatPr defaultRowHeight="15"/>
  <cols>
    <col min="1" max="1" width="27.140625" style="31" bestFit="1" customWidth="1"/>
    <col min="2" max="2" width="0.85546875" style="31" customWidth="1"/>
    <col min="3" max="3" width="15.42578125" style="31" bestFit="1" customWidth="1"/>
    <col min="4" max="4" width="0.85546875" style="31" customWidth="1"/>
    <col min="5" max="5" width="41.140625" style="31" bestFit="1" customWidth="1"/>
    <col min="6" max="6" width="1.28515625" style="31" customWidth="1"/>
    <col min="7" max="7" width="28" style="31" bestFit="1" customWidth="1"/>
    <col min="8" max="8" width="0.85546875" style="31" customWidth="1"/>
    <col min="9" max="9" width="27.85546875" style="31" bestFit="1" customWidth="1"/>
    <col min="10" max="10" width="1.140625" style="31" customWidth="1"/>
    <col min="11" max="11" width="19.28515625" style="31" bestFit="1" customWidth="1"/>
    <col min="12" max="12" width="1" style="31" customWidth="1"/>
    <col min="13" max="13" width="27.5703125" style="31" customWidth="1"/>
    <col min="14" max="14" width="1" style="31" customWidth="1"/>
    <col min="15" max="15" width="25.85546875" style="31" customWidth="1"/>
    <col min="16" max="16" width="1.28515625" style="31" customWidth="1"/>
    <col min="17" max="17" width="18" style="31" customWidth="1"/>
    <col min="18" max="18" width="1.28515625" style="31" customWidth="1"/>
    <col min="19" max="19" width="27.7109375" style="31" customWidth="1"/>
    <col min="20" max="16384" width="9.140625" style="31"/>
  </cols>
  <sheetData>
    <row r="1" spans="1:19" ht="18.7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30">
      <c r="A2" s="69" t="s">
        <v>127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30">
      <c r="A3" s="69" t="s">
        <v>41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ht="30">
      <c r="A4" s="69" t="s">
        <v>167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19" ht="18.7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 ht="28.5" thickBot="1">
      <c r="A6" s="71" t="s">
        <v>3</v>
      </c>
      <c r="B6" s="30"/>
      <c r="C6" s="70" t="s">
        <v>128</v>
      </c>
      <c r="D6" s="70" t="s">
        <v>128</v>
      </c>
      <c r="E6" s="70" t="s">
        <v>128</v>
      </c>
      <c r="F6" s="70" t="s">
        <v>128</v>
      </c>
      <c r="G6" s="70" t="s">
        <v>128</v>
      </c>
      <c r="H6" s="30"/>
      <c r="I6" s="70" t="s">
        <v>42</v>
      </c>
      <c r="J6" s="70" t="s">
        <v>42</v>
      </c>
      <c r="K6" s="70" t="s">
        <v>42</v>
      </c>
      <c r="L6" s="70" t="s">
        <v>42</v>
      </c>
      <c r="M6" s="70" t="s">
        <v>42</v>
      </c>
      <c r="N6" s="30"/>
      <c r="O6" s="70" t="s">
        <v>43</v>
      </c>
      <c r="P6" s="70"/>
      <c r="Q6" s="70"/>
      <c r="R6" s="70"/>
      <c r="S6" s="70"/>
    </row>
    <row r="7" spans="1:19" ht="28.5" thickBot="1">
      <c r="A7" s="70"/>
      <c r="B7" s="30"/>
      <c r="C7" s="32" t="s">
        <v>129</v>
      </c>
      <c r="D7" s="30"/>
      <c r="E7" s="32" t="s">
        <v>130</v>
      </c>
      <c r="F7" s="30"/>
      <c r="G7" s="32" t="s">
        <v>131</v>
      </c>
      <c r="H7" s="30"/>
      <c r="I7" s="32" t="s">
        <v>132</v>
      </c>
      <c r="J7" s="30"/>
      <c r="K7" s="32" t="s">
        <v>109</v>
      </c>
      <c r="L7" s="30"/>
      <c r="M7" s="32" t="s">
        <v>133</v>
      </c>
      <c r="N7" s="30"/>
      <c r="O7" s="33" t="s">
        <v>132</v>
      </c>
      <c r="P7" s="32"/>
      <c r="Q7" s="33" t="s">
        <v>109</v>
      </c>
      <c r="R7" s="34"/>
      <c r="S7" s="33" t="s">
        <v>133</v>
      </c>
    </row>
    <row r="8" spans="1:19" ht="22.5">
      <c r="A8" s="35" t="s">
        <v>64</v>
      </c>
      <c r="B8" s="30"/>
      <c r="C8" s="36" t="s">
        <v>146</v>
      </c>
      <c r="D8" s="36"/>
      <c r="E8" s="37">
        <v>11007483</v>
      </c>
      <c r="F8" s="36"/>
      <c r="G8" s="37">
        <v>1300</v>
      </c>
      <c r="H8" s="36"/>
      <c r="I8" s="37">
        <v>0</v>
      </c>
      <c r="J8" s="36"/>
      <c r="K8" s="37">
        <v>0</v>
      </c>
      <c r="L8" s="36"/>
      <c r="M8" s="37">
        <v>0</v>
      </c>
      <c r="N8" s="36"/>
      <c r="O8" s="37">
        <v>14309727900</v>
      </c>
      <c r="P8" s="36"/>
      <c r="Q8" s="37">
        <v>0</v>
      </c>
      <c r="R8" s="36"/>
      <c r="S8" s="37">
        <v>14309727900</v>
      </c>
    </row>
    <row r="9" spans="1:19" ht="22.5">
      <c r="A9" s="35" t="s">
        <v>61</v>
      </c>
      <c r="B9" s="30"/>
      <c r="C9" s="36" t="s">
        <v>147</v>
      </c>
      <c r="D9" s="36"/>
      <c r="E9" s="37">
        <v>10689149</v>
      </c>
      <c r="F9" s="36"/>
      <c r="G9" s="37">
        <v>320</v>
      </c>
      <c r="H9" s="36"/>
      <c r="I9" s="37">
        <v>0</v>
      </c>
      <c r="J9" s="36"/>
      <c r="K9" s="37">
        <v>0</v>
      </c>
      <c r="L9" s="36"/>
      <c r="M9" s="37">
        <v>0</v>
      </c>
      <c r="N9" s="36"/>
      <c r="O9" s="37">
        <v>3420527680</v>
      </c>
      <c r="P9" s="36"/>
      <c r="Q9" s="37">
        <v>299296172</v>
      </c>
      <c r="R9" s="36"/>
      <c r="S9" s="37">
        <v>3121231508</v>
      </c>
    </row>
    <row r="10" spans="1:19" ht="22.5">
      <c r="A10" s="35" t="s">
        <v>71</v>
      </c>
      <c r="B10" s="30"/>
      <c r="C10" s="36" t="s">
        <v>134</v>
      </c>
      <c r="D10" s="36"/>
      <c r="E10" s="37">
        <v>9845064</v>
      </c>
      <c r="F10" s="36"/>
      <c r="G10" s="37">
        <v>250</v>
      </c>
      <c r="H10" s="36"/>
      <c r="I10" s="37">
        <v>0</v>
      </c>
      <c r="J10" s="36"/>
      <c r="K10" s="37">
        <v>0</v>
      </c>
      <c r="L10" s="36"/>
      <c r="M10" s="37">
        <v>0</v>
      </c>
      <c r="N10" s="36"/>
      <c r="O10" s="37">
        <v>2461266000</v>
      </c>
      <c r="P10" s="36"/>
      <c r="Q10" s="37">
        <v>98709550</v>
      </c>
      <c r="R10" s="36"/>
      <c r="S10" s="37">
        <v>2362556450</v>
      </c>
    </row>
    <row r="11" spans="1:19" ht="22.5">
      <c r="A11" s="35" t="s">
        <v>59</v>
      </c>
      <c r="B11" s="30"/>
      <c r="C11" s="36" t="s">
        <v>158</v>
      </c>
      <c r="D11" s="36"/>
      <c r="E11" s="37">
        <v>70563007</v>
      </c>
      <c r="F11" s="36"/>
      <c r="G11" s="37">
        <v>400</v>
      </c>
      <c r="H11" s="36"/>
      <c r="I11" s="37">
        <v>0</v>
      </c>
      <c r="J11" s="36"/>
      <c r="K11" s="37">
        <v>0</v>
      </c>
      <c r="L11" s="36"/>
      <c r="M11" s="37">
        <v>0</v>
      </c>
      <c r="N11" s="36"/>
      <c r="O11" s="37">
        <v>28225202800</v>
      </c>
      <c r="P11" s="36"/>
      <c r="Q11" s="37">
        <v>1656024149</v>
      </c>
      <c r="R11" s="36"/>
      <c r="S11" s="37">
        <v>26569178651</v>
      </c>
    </row>
    <row r="12" spans="1:19" ht="22.5">
      <c r="A12" s="35" t="s">
        <v>62</v>
      </c>
      <c r="B12" s="30"/>
      <c r="C12" s="36" t="s">
        <v>135</v>
      </c>
      <c r="D12" s="36"/>
      <c r="E12" s="37">
        <v>9801807</v>
      </c>
      <c r="F12" s="36"/>
      <c r="G12" s="37">
        <v>200</v>
      </c>
      <c r="H12" s="36"/>
      <c r="I12" s="37">
        <v>0</v>
      </c>
      <c r="J12" s="36"/>
      <c r="K12" s="37">
        <v>0</v>
      </c>
      <c r="L12" s="36"/>
      <c r="M12" s="37">
        <v>0</v>
      </c>
      <c r="N12" s="36"/>
      <c r="O12" s="37">
        <v>1960361400</v>
      </c>
      <c r="P12" s="36"/>
      <c r="Q12" s="37">
        <v>39470364</v>
      </c>
      <c r="R12" s="36"/>
      <c r="S12" s="37">
        <v>1920891036</v>
      </c>
    </row>
    <row r="13" spans="1:19" ht="22.5">
      <c r="A13" s="35" t="s">
        <v>68</v>
      </c>
      <c r="B13" s="30"/>
      <c r="C13" s="36" t="s">
        <v>159</v>
      </c>
      <c r="D13" s="36"/>
      <c r="E13" s="37">
        <v>36532237</v>
      </c>
      <c r="F13" s="36"/>
      <c r="G13" s="37">
        <v>1590</v>
      </c>
      <c r="H13" s="36"/>
      <c r="I13" s="37">
        <v>0</v>
      </c>
      <c r="J13" s="36"/>
      <c r="K13" s="37">
        <v>0</v>
      </c>
      <c r="L13" s="36"/>
      <c r="M13" s="37">
        <v>0</v>
      </c>
      <c r="N13" s="36"/>
      <c r="O13" s="37">
        <v>58086256830</v>
      </c>
      <c r="P13" s="36"/>
      <c r="Q13" s="37">
        <v>629661321</v>
      </c>
      <c r="R13" s="36"/>
      <c r="S13" s="37">
        <v>57456595509</v>
      </c>
    </row>
    <row r="14" spans="1:19" ht="22.5">
      <c r="A14" s="35" t="s">
        <v>67</v>
      </c>
      <c r="B14" s="30"/>
      <c r="C14" s="36" t="s">
        <v>159</v>
      </c>
      <c r="D14" s="36"/>
      <c r="E14" s="37">
        <v>25980727</v>
      </c>
      <c r="F14" s="36"/>
      <c r="G14" s="37">
        <v>1270</v>
      </c>
      <c r="H14" s="36"/>
      <c r="I14" s="37">
        <v>0</v>
      </c>
      <c r="J14" s="36"/>
      <c r="K14" s="37">
        <v>0</v>
      </c>
      <c r="L14" s="36"/>
      <c r="M14" s="37">
        <v>0</v>
      </c>
      <c r="N14" s="36"/>
      <c r="O14" s="37">
        <v>32995523290</v>
      </c>
      <c r="P14" s="36"/>
      <c r="Q14" s="37">
        <v>3404943435</v>
      </c>
      <c r="R14" s="36"/>
      <c r="S14" s="37">
        <v>29590579855</v>
      </c>
    </row>
    <row r="15" spans="1:19" ht="22.5">
      <c r="A15" s="35" t="s">
        <v>65</v>
      </c>
      <c r="B15" s="30"/>
      <c r="C15" s="36" t="s">
        <v>165</v>
      </c>
      <c r="D15" s="36"/>
      <c r="E15" s="37">
        <v>2763190828</v>
      </c>
      <c r="F15" s="36"/>
      <c r="G15" s="37">
        <v>1700</v>
      </c>
      <c r="H15" s="36"/>
      <c r="I15" s="37">
        <v>0</v>
      </c>
      <c r="J15" s="36"/>
      <c r="K15" s="37">
        <v>0</v>
      </c>
      <c r="L15" s="36"/>
      <c r="M15" s="37">
        <v>0</v>
      </c>
      <c r="N15" s="36"/>
      <c r="O15" s="37">
        <v>4697424407600</v>
      </c>
      <c r="P15" s="36"/>
      <c r="Q15" s="37">
        <v>130</v>
      </c>
      <c r="R15" s="36"/>
      <c r="S15" s="37">
        <v>4697424407470</v>
      </c>
    </row>
    <row r="16" spans="1:19" ht="22.5">
      <c r="A16" s="35" t="s">
        <v>69</v>
      </c>
      <c r="B16" s="30"/>
      <c r="C16" s="36" t="s">
        <v>136</v>
      </c>
      <c r="D16" s="36"/>
      <c r="E16" s="37">
        <v>10057904</v>
      </c>
      <c r="F16" s="36"/>
      <c r="G16" s="37">
        <v>300</v>
      </c>
      <c r="H16" s="36"/>
      <c r="I16" s="37">
        <v>0</v>
      </c>
      <c r="J16" s="36"/>
      <c r="K16" s="37">
        <v>0</v>
      </c>
      <c r="L16" s="36"/>
      <c r="M16" s="37">
        <v>0</v>
      </c>
      <c r="N16" s="36"/>
      <c r="O16" s="37">
        <v>3017371200</v>
      </c>
      <c r="P16" s="36"/>
      <c r="Q16" s="37">
        <v>177034674</v>
      </c>
      <c r="R16" s="36"/>
      <c r="S16" s="37">
        <v>2840336526</v>
      </c>
    </row>
    <row r="17" spans="1:19" ht="22.5">
      <c r="A17" s="35" t="s">
        <v>66</v>
      </c>
      <c r="B17" s="30"/>
      <c r="C17" s="36" t="s">
        <v>148</v>
      </c>
      <c r="D17" s="36"/>
      <c r="E17" s="37">
        <v>209420100</v>
      </c>
      <c r="F17" s="36"/>
      <c r="G17" s="37">
        <v>2400</v>
      </c>
      <c r="H17" s="36"/>
      <c r="I17" s="37">
        <v>0</v>
      </c>
      <c r="J17" s="36"/>
      <c r="K17" s="37">
        <v>0</v>
      </c>
      <c r="L17" s="36"/>
      <c r="M17" s="37">
        <v>0</v>
      </c>
      <c r="N17" s="36"/>
      <c r="O17" s="37">
        <v>502608240000</v>
      </c>
      <c r="P17" s="36"/>
      <c r="Q17" s="37">
        <v>41383833715</v>
      </c>
      <c r="R17" s="36"/>
      <c r="S17" s="37">
        <v>461224406285</v>
      </c>
    </row>
    <row r="18" spans="1:19" ht="22.5">
      <c r="A18" s="35" t="s">
        <v>70</v>
      </c>
      <c r="B18" s="30"/>
      <c r="C18" s="36" t="s">
        <v>137</v>
      </c>
      <c r="D18" s="36"/>
      <c r="E18" s="37">
        <v>8052982</v>
      </c>
      <c r="F18" s="36"/>
      <c r="G18" s="37">
        <v>450</v>
      </c>
      <c r="H18" s="36"/>
      <c r="I18" s="37">
        <v>0</v>
      </c>
      <c r="J18" s="36"/>
      <c r="K18" s="37">
        <v>0</v>
      </c>
      <c r="L18" s="36"/>
      <c r="M18" s="37">
        <v>0</v>
      </c>
      <c r="N18" s="36"/>
      <c r="O18" s="37">
        <v>3623841900</v>
      </c>
      <c r="P18" s="36"/>
      <c r="Q18" s="37">
        <v>211029939</v>
      </c>
      <c r="R18" s="36"/>
      <c r="S18" s="37">
        <v>3412811961</v>
      </c>
    </row>
    <row r="19" spans="1:19" ht="22.5">
      <c r="A19" s="35" t="s">
        <v>60</v>
      </c>
      <c r="B19" s="30"/>
      <c r="C19" s="36" t="s">
        <v>138</v>
      </c>
      <c r="D19" s="36"/>
      <c r="E19" s="37">
        <v>187389</v>
      </c>
      <c r="F19" s="36"/>
      <c r="G19" s="37">
        <v>1000</v>
      </c>
      <c r="H19" s="36"/>
      <c r="I19" s="37">
        <v>0</v>
      </c>
      <c r="J19" s="36"/>
      <c r="K19" s="37">
        <v>0</v>
      </c>
      <c r="L19" s="36"/>
      <c r="M19" s="37">
        <v>0</v>
      </c>
      <c r="N19" s="36"/>
      <c r="O19" s="37">
        <v>187389000</v>
      </c>
      <c r="P19" s="36"/>
      <c r="Q19" s="37">
        <v>10994455</v>
      </c>
      <c r="R19" s="36"/>
      <c r="S19" s="37">
        <v>176394545</v>
      </c>
    </row>
    <row r="20" spans="1:19" ht="22.5">
      <c r="A20" s="35" t="s">
        <v>72</v>
      </c>
      <c r="B20" s="30"/>
      <c r="C20" s="36" t="s">
        <v>139</v>
      </c>
      <c r="D20" s="36"/>
      <c r="E20" s="37">
        <v>10072143</v>
      </c>
      <c r="F20" s="36"/>
      <c r="G20" s="37">
        <v>130</v>
      </c>
      <c r="H20" s="36"/>
      <c r="I20" s="37">
        <v>0</v>
      </c>
      <c r="J20" s="36"/>
      <c r="K20" s="37">
        <v>0</v>
      </c>
      <c r="L20" s="36"/>
      <c r="M20" s="37">
        <v>0</v>
      </c>
      <c r="N20" s="36"/>
      <c r="O20" s="37">
        <v>1309378590</v>
      </c>
      <c r="P20" s="36"/>
      <c r="Q20" s="37">
        <v>76823631</v>
      </c>
      <c r="R20" s="36"/>
      <c r="S20" s="37">
        <v>1232554959</v>
      </c>
    </row>
    <row r="21" spans="1:19" ht="23.25" thickBot="1">
      <c r="C21" s="38"/>
      <c r="D21" s="38"/>
      <c r="E21" s="38"/>
      <c r="F21" s="38"/>
      <c r="G21" s="38"/>
      <c r="H21" s="38"/>
      <c r="I21" s="39">
        <f>SUM(I8:I20)</f>
        <v>0</v>
      </c>
      <c r="J21" s="38"/>
      <c r="K21" s="39">
        <f>SUM(K8:K20)</f>
        <v>0</v>
      </c>
      <c r="L21" s="37"/>
      <c r="M21" s="39">
        <f>SUM(M8:M20)</f>
        <v>0</v>
      </c>
      <c r="N21" s="37"/>
      <c r="O21" s="39">
        <f>SUM(O8:O20)</f>
        <v>5349629494190</v>
      </c>
      <c r="P21" s="37"/>
      <c r="Q21" s="39">
        <f>SUM(Q8:Q20)</f>
        <v>47987821535</v>
      </c>
      <c r="R21" s="37"/>
      <c r="S21" s="39">
        <f>SUM(S8:S20)</f>
        <v>5301641672655</v>
      </c>
    </row>
    <row r="22" spans="1:19" ht="15.75" thickTop="1"/>
    <row r="36" spans="2:8" ht="8.25" customHeight="1"/>
    <row r="37" spans="2:8" ht="22.5" customHeight="1">
      <c r="B37" s="40" t="s">
        <v>166</v>
      </c>
    </row>
    <row r="38" spans="2:8" ht="409.5">
      <c r="B38" s="40" t="s">
        <v>160</v>
      </c>
    </row>
    <row r="41" spans="2:8" ht="409.5">
      <c r="B41" s="40" t="s">
        <v>149</v>
      </c>
    </row>
    <row r="43" spans="2:8" ht="409.5">
      <c r="B43" s="40" t="s">
        <v>121</v>
      </c>
    </row>
    <row r="44" spans="2:8" ht="409.5">
      <c r="B44" s="44" t="s">
        <v>140</v>
      </c>
      <c r="C44" s="43"/>
      <c r="D44" s="43"/>
      <c r="E44" s="43"/>
      <c r="F44" s="43"/>
      <c r="G44" s="43"/>
      <c r="H44" s="43"/>
    </row>
    <row r="45" spans="2:8" ht="23.25">
      <c r="B45" s="43"/>
      <c r="C45" s="43"/>
      <c r="D45" s="43"/>
      <c r="E45" s="43"/>
      <c r="F45" s="43"/>
      <c r="G45" s="43"/>
      <c r="H45" s="43"/>
    </row>
    <row r="46" spans="2:8" ht="23.25">
      <c r="B46" s="43"/>
      <c r="C46" s="43"/>
      <c r="D46" s="43"/>
      <c r="E46" s="43"/>
      <c r="F46" s="43"/>
      <c r="G46" s="43"/>
      <c r="H46" s="43"/>
    </row>
    <row r="47" spans="2:8" ht="23.25">
      <c r="B47" s="43"/>
      <c r="C47" s="43"/>
      <c r="D47" s="43"/>
      <c r="E47" s="43"/>
      <c r="F47" s="43"/>
      <c r="G47" s="43"/>
      <c r="H47" s="43"/>
    </row>
    <row r="48" spans="2:8" ht="23.25">
      <c r="B48" s="43"/>
      <c r="C48" s="43"/>
      <c r="D48" s="43"/>
      <c r="E48" s="43"/>
      <c r="F48" s="43"/>
      <c r="G48" s="43"/>
      <c r="H48" s="43"/>
    </row>
  </sheetData>
  <mergeCells count="7">
    <mergeCell ref="A2:S2"/>
    <mergeCell ref="A3:S3"/>
    <mergeCell ref="A4:S4"/>
    <mergeCell ref="O6:S6"/>
    <mergeCell ref="A6:A7"/>
    <mergeCell ref="C6:G6"/>
    <mergeCell ref="I6:M6"/>
  </mergeCells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Sheet1</vt:lpstr>
      <vt:lpstr>سهام</vt:lpstr>
      <vt:lpstr>تبعی</vt:lpstr>
      <vt:lpstr> تعدیل قیمت </vt:lpstr>
      <vt:lpstr>گواهی سپرده </vt:lpstr>
      <vt:lpstr>سپرده</vt:lpstr>
      <vt:lpstr>سود اوراق بهادار و سپرده بانکی </vt:lpstr>
      <vt:lpstr>درآمد ناشی از تغییر قیمت اوراق </vt:lpstr>
      <vt:lpstr>درآمد سود سهام</vt:lpstr>
      <vt:lpstr>درآمد ناشی از فروش </vt:lpstr>
      <vt:lpstr>سرمایه‌گذاری در سهام </vt:lpstr>
      <vt:lpstr>درآمد سپرده بانکی </vt:lpstr>
      <vt:lpstr>سایر درآمدها</vt:lpstr>
      <vt:lpstr>جمع درآمدها</vt:lpstr>
      <vt:lpstr>سایر درآمدها </vt:lpstr>
      <vt:lpstr>'جمع درآمدها'!Print_Area</vt:lpstr>
      <vt:lpstr>'درآمد سپرده بانکی '!Print_Area</vt:lpstr>
      <vt:lpstr>'درآمد سود سهام'!Print_Area</vt:lpstr>
      <vt:lpstr>'درآمد ناشی از تغییر قیمت اوراق '!Print_Area</vt:lpstr>
      <vt:lpstr>'درآمد ناشی از فروش '!Print_Area</vt:lpstr>
      <vt:lpstr>'سایر درآمدها '!Print_Area</vt:lpstr>
      <vt:lpstr>سپرده!Print_Area</vt:lpstr>
      <vt:lpstr>'سرمایه‌گذاری در سهام '!Print_Area</vt:lpstr>
      <vt:lpstr>سهام!Print_Area</vt:lpstr>
      <vt:lpstr>'سود اوراق بهادار و سپرده بانکی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pgfund</dc:creator>
  <cp:lastModifiedBy>lenovo L3</cp:lastModifiedBy>
  <cp:lastPrinted>2022-08-24T12:26:18Z</cp:lastPrinted>
  <dcterms:created xsi:type="dcterms:W3CDTF">2019-09-28T05:59:43Z</dcterms:created>
  <dcterms:modified xsi:type="dcterms:W3CDTF">2022-09-24T13:20:14Z</dcterms:modified>
</cp:coreProperties>
</file>